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omments3.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showInkAnnotation="0"/>
  <mc:AlternateContent xmlns:mc="http://schemas.openxmlformats.org/markup-compatibility/2006">
    <mc:Choice Requires="x15">
      <x15ac:absPath xmlns:x15ac="http://schemas.microsoft.com/office/spreadsheetml/2010/11/ac" url="C:\Users\rebeccab\Documents\"/>
    </mc:Choice>
  </mc:AlternateContent>
  <xr:revisionPtr revIDLastSave="0" documentId="8_{5ADDC6A3-BD48-45A5-B253-683525964E2A}" xr6:coauthVersionLast="36" xr6:coauthVersionMax="36" xr10:uidLastSave="{00000000-0000-0000-0000-000000000000}"/>
  <bookViews>
    <workbookView xWindow="0" yWindow="0" windowWidth="25200" windowHeight="12570" xr2:uid="{00000000-000D-0000-FFFF-FFFF00000000}"/>
  </bookViews>
  <sheets>
    <sheet name="Financial Statement" sheetId="1" r:id="rId1"/>
    <sheet name="Assets &amp; Liabilities" sheetId="2" r:id="rId2"/>
    <sheet name="Petty Cash" sheetId="7" r:id="rId3"/>
    <sheet name="Yearly Budget-Planned Expenses" sheetId="8" r:id="rId4"/>
    <sheet name="O Day Budget" sheetId="3" r:id="rId5"/>
    <sheet name="Ball Budget" sheetId="4" r:id="rId6"/>
    <sheet name="Freshers Welcome Budget" sheetId="6" r:id="rId7"/>
    <sheet name="BBQ Budget" sheetId="5"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8" l="1"/>
  <c r="M20" i="8" s="1"/>
  <c r="L16" i="8"/>
  <c r="L20" i="8" s="1"/>
  <c r="K16" i="8"/>
  <c r="K20" i="8" s="1"/>
  <c r="J16" i="8"/>
  <c r="J20" i="8" s="1"/>
  <c r="I16" i="8"/>
  <c r="I20" i="8" s="1"/>
  <c r="H16" i="8"/>
  <c r="H20" i="8" s="1"/>
  <c r="G16" i="8"/>
  <c r="G20" i="8" s="1"/>
  <c r="F16" i="8"/>
  <c r="F20" i="8" s="1"/>
  <c r="E16" i="8"/>
  <c r="E20" i="8" s="1"/>
  <c r="D16" i="8"/>
  <c r="D20" i="8" s="1"/>
  <c r="C16" i="8"/>
  <c r="C20" i="8" s="1"/>
  <c r="B16" i="8"/>
  <c r="B20" i="8" s="1"/>
  <c r="N15" i="8"/>
  <c r="N14" i="8"/>
  <c r="N13" i="8"/>
  <c r="N12" i="8"/>
  <c r="N11" i="8"/>
  <c r="N10" i="8"/>
  <c r="M7" i="8"/>
  <c r="M19" i="8" s="1"/>
  <c r="L7" i="8"/>
  <c r="L19" i="8" s="1"/>
  <c r="K7" i="8"/>
  <c r="K19" i="8" s="1"/>
  <c r="J7" i="8"/>
  <c r="J19" i="8" s="1"/>
  <c r="I7" i="8"/>
  <c r="I19" i="8" s="1"/>
  <c r="H7" i="8"/>
  <c r="H19" i="8" s="1"/>
  <c r="G7" i="8"/>
  <c r="G19" i="8" s="1"/>
  <c r="F7" i="8"/>
  <c r="F19" i="8" s="1"/>
  <c r="E7" i="8"/>
  <c r="E19" i="8" s="1"/>
  <c r="D7" i="8"/>
  <c r="D19" i="8" s="1"/>
  <c r="C7" i="8"/>
  <c r="C19" i="8" s="1"/>
  <c r="B7" i="8"/>
  <c r="B19" i="8" s="1"/>
  <c r="N6" i="8"/>
  <c r="N7" i="8" s="1"/>
  <c r="N16" i="8" l="1"/>
  <c r="N20" i="8"/>
  <c r="B21" i="8"/>
  <c r="C21" i="8" s="1"/>
  <c r="D21" i="8" s="1"/>
  <c r="E21" i="8" s="1"/>
  <c r="F21" i="8" s="1"/>
  <c r="G21" i="8" s="1"/>
  <c r="H21" i="8" s="1"/>
  <c r="I21" i="8" s="1"/>
  <c r="J21" i="8" s="1"/>
  <c r="K21" i="8" s="1"/>
  <c r="L21" i="8" s="1"/>
  <c r="M21" i="8" s="1"/>
  <c r="N19" i="8"/>
  <c r="D11" i="1" l="1"/>
  <c r="D12" i="1"/>
  <c r="D13" i="1"/>
  <c r="D14" i="1"/>
  <c r="D15" i="1"/>
  <c r="D16" i="1"/>
  <c r="D18" i="1"/>
  <c r="D19" i="1"/>
  <c r="D20" i="1"/>
  <c r="G30" i="7"/>
  <c r="F30" i="7"/>
  <c r="H29" i="7"/>
  <c r="H28" i="7"/>
  <c r="H27" i="7"/>
  <c r="H26" i="7"/>
  <c r="H25" i="7"/>
  <c r="H24" i="7"/>
  <c r="H23" i="7"/>
  <c r="H22" i="7"/>
  <c r="H21" i="7"/>
  <c r="H20" i="7"/>
  <c r="H19" i="7"/>
  <c r="H18" i="7"/>
  <c r="H17" i="7"/>
  <c r="H16" i="7"/>
  <c r="H15" i="7"/>
  <c r="H14" i="7"/>
  <c r="H8" i="7"/>
  <c r="H9" i="7" s="1"/>
  <c r="H10" i="7" s="1"/>
  <c r="H11" i="7" s="1"/>
  <c r="H12" i="7" s="1"/>
  <c r="H13" i="7" s="1"/>
  <c r="H30" i="7" l="1"/>
  <c r="B21" i="1"/>
  <c r="H32" i="7" l="1"/>
  <c r="B7" i="1"/>
  <c r="C21" i="1"/>
  <c r="D21" i="1" s="1"/>
  <c r="B5" i="2" s="1"/>
  <c r="D10" i="1"/>
  <c r="C17" i="5" l="1"/>
  <c r="B17" i="5"/>
  <c r="C9" i="5"/>
  <c r="C18" i="5" s="1"/>
  <c r="B9" i="5"/>
  <c r="B18" i="5" s="1"/>
  <c r="C17" i="6"/>
  <c r="B17" i="6"/>
  <c r="C9" i="6"/>
  <c r="C18" i="6" s="1"/>
  <c r="B9" i="6"/>
  <c r="B18" i="6" s="1"/>
  <c r="C17" i="4"/>
  <c r="B17" i="4"/>
  <c r="C9" i="4"/>
  <c r="B9" i="4"/>
  <c r="C13" i="3"/>
  <c r="C9" i="3"/>
  <c r="C14" i="3" s="1"/>
  <c r="B13" i="3"/>
  <c r="B9" i="3"/>
  <c r="B18" i="4" l="1"/>
  <c r="C18" i="4"/>
  <c r="B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Shelley Stoddart</author>
  </authors>
  <commentList>
    <comment ref="A9" authorId="0" shapeId="0" xr:uid="{00000000-0006-0000-0000-000001000000}">
      <text>
        <r>
          <rPr>
            <sz val="9"/>
            <color indexed="81"/>
            <rFont val="Tahoma"/>
            <family val="2"/>
          </rPr>
          <t>For events - List events separately and include name of each event. 
For sponsorship or grants - please list sponsor name and what it was for.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Shelley Stoddart</author>
  </authors>
  <commentList>
    <comment ref="A1" authorId="0" shapeId="0" xr:uid="{00000000-0006-0000-0100-000001000000}">
      <text>
        <r>
          <rPr>
            <sz val="9"/>
            <color indexed="81"/>
            <rFont val="Tahoma"/>
            <family val="2"/>
          </rPr>
          <t>**Ensure all receipts are saved electonically for auditing purposes**</t>
        </r>
      </text>
    </comment>
    <comment ref="A13" authorId="0" shapeId="0" xr:uid="{00000000-0006-0000-0100-000002000000}">
      <text>
        <r>
          <rPr>
            <sz val="9"/>
            <color indexed="81"/>
            <rFont val="Tahoma"/>
            <family val="2"/>
          </rPr>
          <t>Examples of liabilities include loans (clubs should not have any), outstanding bills, negative bank/petty cash balance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Shelley Stoddart</author>
  </authors>
  <commentList>
    <comment ref="B1" authorId="0" shapeId="0" xr:uid="{00000000-0006-0000-0200-000001000000}">
      <text>
        <r>
          <rPr>
            <sz val="9"/>
            <color indexed="81"/>
            <rFont val="Tahoma"/>
            <family val="2"/>
          </rPr>
          <t xml:space="preserve">If your club handles cash, document your cash transactions in a petty cash journal/logbook such as this. If you do this on paper during events such as O-Day, ensure that this is copied into this online version as soon as possible. Make sure your paper journal and online journal match
</t>
        </r>
      </text>
    </comment>
    <comment ref="G32" authorId="0" shapeId="0" xr:uid="{00000000-0006-0000-0200-000002000000}">
      <text>
        <r>
          <rPr>
            <sz val="9"/>
            <color indexed="81"/>
            <rFont val="Tahoma"/>
            <family val="2"/>
          </rPr>
          <t xml:space="preserve">Balance in the total listed on this spreadsheet as per cell H30
</t>
        </r>
      </text>
    </comment>
    <comment ref="G33" authorId="0" shapeId="0" xr:uid="{00000000-0006-0000-0200-000003000000}">
      <text>
        <r>
          <rPr>
            <sz val="9"/>
            <color indexed="81"/>
            <rFont val="Tahoma"/>
            <family val="2"/>
          </rPr>
          <t xml:space="preserve">Count the cash in your petty cash tin and add the amount counted here.  
</t>
        </r>
      </text>
    </comment>
    <comment ref="G34" authorId="0" shapeId="0" xr:uid="{00000000-0006-0000-0200-000004000000}">
      <text>
        <r>
          <rPr>
            <sz val="9"/>
            <color indexed="81"/>
            <rFont val="Tahoma"/>
            <family val="2"/>
          </rPr>
          <t xml:space="preserve">What is the difference between your final balance and cash in hand (cash in tin)
</t>
        </r>
      </text>
    </comment>
    <comment ref="H34" authorId="0" shapeId="0" xr:uid="{00000000-0006-0000-0200-000005000000}">
      <text>
        <r>
          <rPr>
            <sz val="9"/>
            <color indexed="81"/>
            <rFont val="Tahoma"/>
            <family val="2"/>
          </rPr>
          <t xml:space="preserve">This means that $5 went missing from the petty cash tin or is was not recorded correctly. To avoid this, we recommend that regular petty cash checks are made.
</t>
        </r>
      </text>
    </comment>
    <comment ref="G35" authorId="0" shapeId="0" xr:uid="{00000000-0006-0000-0200-000006000000}">
      <text>
        <r>
          <rPr>
            <sz val="9"/>
            <color indexed="81"/>
            <rFont val="Tahoma"/>
            <family val="2"/>
          </rPr>
          <t xml:space="preserve">This means - Funds taken from club bank account to top up the petty cash tin
</t>
        </r>
      </text>
    </comment>
    <comment ref="G36" authorId="0" shapeId="0" xr:uid="{00000000-0006-0000-0200-000007000000}">
      <text>
        <r>
          <rPr>
            <sz val="9"/>
            <color indexed="81"/>
            <rFont val="Tahoma"/>
            <family val="2"/>
          </rPr>
          <t>Balance of petty cash tin brought froward from last reporting period.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Shelley Stoddart</author>
  </authors>
  <commentList>
    <comment ref="A1" authorId="0" shapeId="0" xr:uid="{00000000-0006-0000-0300-000001000000}">
      <text>
        <r>
          <rPr>
            <sz val="9"/>
            <color indexed="81"/>
            <rFont val="Tahoma"/>
            <family val="2"/>
          </rPr>
          <t>It's always a good idea to plan ahead for the year when it come to bills, and event planning. The Guild's financial counsellor recommends that you use this template to assist with planning ahead and to give yourself a snapshot of what to expect for the year to come.</t>
        </r>
      </text>
    </comment>
    <comment ref="A21" authorId="0" shapeId="0" xr:uid="{00000000-0006-0000-0300-000002000000}">
      <text>
        <r>
          <rPr>
            <sz val="9"/>
            <color indexed="81"/>
            <rFont val="Tahoma"/>
            <family val="2"/>
          </rPr>
          <t xml:space="preserve">
Cells in this row will turn red if you are expected to run UNDER budget.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Shelley Stoddart</author>
  </authors>
  <commentList>
    <comment ref="A1" authorId="0" shapeId="0" xr:uid="{00000000-0006-0000-0400-000001000000}">
      <text>
        <r>
          <rPr>
            <sz val="9"/>
            <color indexed="81"/>
            <rFont val="Tahoma"/>
            <family val="2"/>
          </rPr>
          <t xml:space="preserve">It's a good idea to make a budget when planning any event. This will ensure that you have considered all possible costs before committing to your event plan.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Shelley Stoddart</author>
  </authors>
  <commentList>
    <comment ref="A1" authorId="0" shapeId="0" xr:uid="{00000000-0006-0000-0500-000001000000}">
      <text>
        <r>
          <rPr>
            <sz val="9"/>
            <color indexed="81"/>
            <rFont val="Tahoma"/>
            <family val="2"/>
          </rPr>
          <t xml:space="preserve">It's a good idea to make a budget when planning any event. This will ensure that you have considered all possible costs before committing to your event plan. 
The Guild will request to see your budget plan for HIGH SCALE events (such as a Ball) when you submit your EMP.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Shelley Stoddart</author>
  </authors>
  <commentList>
    <comment ref="A1" authorId="0" shapeId="0" xr:uid="{00000000-0006-0000-0600-000001000000}">
      <text>
        <r>
          <rPr>
            <sz val="9"/>
            <color indexed="81"/>
            <rFont val="Tahoma"/>
            <family val="2"/>
          </rPr>
          <t>It's a good idea to make a budget when planning any event. This will ensure that you have considered all possible costs before committing to your event plan.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Shelley Stoddart</author>
  </authors>
  <commentList>
    <comment ref="A1" authorId="0" shapeId="0" xr:uid="{00000000-0006-0000-0700-000001000000}">
      <text>
        <r>
          <rPr>
            <sz val="9"/>
            <color indexed="81"/>
            <rFont val="Tahoma"/>
            <family val="2"/>
          </rPr>
          <t xml:space="preserve">It's a good idea to make a budget when planning any event. This will ensure that you have considered all possible costs before committing to your event plan.
</t>
        </r>
      </text>
    </comment>
  </commentList>
</comments>
</file>

<file path=xl/sharedStrings.xml><?xml version="1.0" encoding="utf-8"?>
<sst xmlns="http://schemas.openxmlformats.org/spreadsheetml/2006/main" count="191" uniqueCount="122">
  <si>
    <t>INSERT CLUB NAME HERE</t>
  </si>
  <si>
    <t>STATEMENT OF INCOME AND EXPENDITURE FOR YEAR ENDING XXXX</t>
  </si>
  <si>
    <t>INCOME</t>
  </si>
  <si>
    <t>CLUB FINANCIAL STATEMENT</t>
  </si>
  <si>
    <t>Membership/affiliations</t>
  </si>
  <si>
    <t>Bank interest</t>
  </si>
  <si>
    <t>Donations</t>
  </si>
  <si>
    <t>TOTAL</t>
  </si>
  <si>
    <t>EXPENDITURE</t>
  </si>
  <si>
    <t>SURPLUS (DEFICIT)</t>
  </si>
  <si>
    <t>Guild Sponsorship Grant - Oday stall decorations</t>
  </si>
  <si>
    <t>O Day Stall Decorations</t>
  </si>
  <si>
    <t xml:space="preserve">Guild Sponsorship Grant - Ball Venue Hire </t>
  </si>
  <si>
    <t>DATE PURCHASED</t>
  </si>
  <si>
    <t>ITEM USE</t>
  </si>
  <si>
    <t>NOTES</t>
  </si>
  <si>
    <t>Portables PA Speakers</t>
  </si>
  <si>
    <t>Club Events</t>
  </si>
  <si>
    <t>Received funds from Guild Sponsorship Grant cover full cost</t>
  </si>
  <si>
    <t>Samsung Galaxy Tablet</t>
  </si>
  <si>
    <t>Membership Sign-ups</t>
  </si>
  <si>
    <t>Paid with club funds</t>
  </si>
  <si>
    <t>BUDGET</t>
  </si>
  <si>
    <t>ACTUAL</t>
  </si>
  <si>
    <t>XXX BUDGET</t>
  </si>
  <si>
    <t>ASSETS</t>
  </si>
  <si>
    <t>LIABILITIES</t>
  </si>
  <si>
    <t>Income</t>
  </si>
  <si>
    <t>Expenditure</t>
  </si>
  <si>
    <t>Item/Event</t>
  </si>
  <si>
    <t>Ball</t>
  </si>
  <si>
    <r>
      <t xml:space="preserve">Sponsorship from </t>
    </r>
    <r>
      <rPr>
        <i/>
        <sz val="11"/>
        <color theme="1"/>
        <rFont val="Calibri"/>
        <family val="2"/>
        <scheme val="minor"/>
      </rPr>
      <t>[list sponsor here]</t>
    </r>
    <r>
      <rPr>
        <sz val="11"/>
        <color theme="1"/>
        <rFont val="Calibri"/>
        <family val="2"/>
        <scheme val="minor"/>
      </rPr>
      <t xml:space="preserve"> - Ball contirubtion</t>
    </r>
  </si>
  <si>
    <t>BALL BUDGET</t>
  </si>
  <si>
    <t>PETTY CASH LOG</t>
  </si>
  <si>
    <t>REPORTING PERIOD</t>
  </si>
  <si>
    <t>FROM</t>
  </si>
  <si>
    <t>TO</t>
  </si>
  <si>
    <t>DATE</t>
  </si>
  <si>
    <t>PAID TO /
RECEIVED FROM</t>
  </si>
  <si>
    <t>PURPOSE</t>
  </si>
  <si>
    <t>√</t>
  </si>
  <si>
    <t>CASH
OUT</t>
  </si>
  <si>
    <t>CASH
IN</t>
  </si>
  <si>
    <t>BALANCE</t>
  </si>
  <si>
    <t>BEGINNING BALANCE</t>
  </si>
  <si>
    <t>PETTY CASH RECONCILIATION</t>
  </si>
  <si>
    <t>FINAL BALANCE</t>
  </si>
  <si>
    <t>CASH ON HAND</t>
  </si>
  <si>
    <t>DIFFERENCE</t>
  </si>
  <si>
    <t>PETTY CASH REIMBURSEMENT</t>
  </si>
  <si>
    <t>BALANCE FORWARD</t>
  </si>
  <si>
    <t>[ Club Name ]</t>
  </si>
  <si>
    <t>APPROVED 
BY</t>
  </si>
  <si>
    <t>Janelle Stone</t>
  </si>
  <si>
    <t>Water for O Day</t>
  </si>
  <si>
    <t>Water bottles for O Day</t>
  </si>
  <si>
    <t>Sarah Thorne - Treasurer</t>
  </si>
  <si>
    <t>Brad Smith</t>
  </si>
  <si>
    <t>O Day Membership Sign-up</t>
  </si>
  <si>
    <t>Kyle Wills - Secretary</t>
  </si>
  <si>
    <t>Cash out for Petty Cash Tin</t>
  </si>
  <si>
    <t>Danielle Joy - Club Events Officer</t>
  </si>
  <si>
    <t>Petty Cash - Current tin balance</t>
  </si>
  <si>
    <t>Gary Wills</t>
  </si>
  <si>
    <t>Kylie Jones</t>
  </si>
  <si>
    <t>Hannah Baines</t>
  </si>
  <si>
    <t>Guild Diary Vouchers - reimbursment</t>
  </si>
  <si>
    <t>Petty Cash Top Up</t>
  </si>
  <si>
    <t>Sarah Thorne - Treasurer (from Club Bank Account)</t>
  </si>
  <si>
    <t>Hover over cells for further description</t>
  </si>
  <si>
    <t>NA</t>
  </si>
  <si>
    <t>Bank Balance EOY (End of Year)</t>
  </si>
  <si>
    <t>Petty Cash Tin Balance EOY</t>
  </si>
  <si>
    <t>Sem 1 O-DAY BUDGET</t>
  </si>
  <si>
    <r>
      <t xml:space="preserve">
What needs to be on this statement:</t>
    </r>
    <r>
      <rPr>
        <sz val="10"/>
        <color theme="1"/>
        <rFont val="Arial"/>
        <family val="2"/>
      </rPr>
      <t xml:space="preserve"> Financial Statements must show all income and expenditure for each year, with clear explanations of each line item (this should be much more clear than your bank statement). 
Examples of income may include membership fees, Guild Sponsorship Grant, Guild O Day Grant, event ticket sales, club merchandise sales, external sponsorship (list each sponsor individually), etc. Examples of expenditure may include event costs (break down into individual events), equipment purchases, merchandise purchases, Facebook advertising, graphic design costs, etc. 
Please refer to the above financial statement template for more of an idea of what we need to see. Anything shown on your bank statement, and all cash handled needs to be put into this financial statement so that the Guild and your members have a clear view of what incomings and outgoings you have had during the year.
</t>
    </r>
    <r>
      <rPr>
        <b/>
        <sz val="10"/>
        <color rgb="FFFF0000"/>
        <rFont val="Arial"/>
        <family val="2"/>
      </rPr>
      <t>Please remember</t>
    </r>
    <r>
      <rPr>
        <sz val="10"/>
        <color theme="1"/>
        <rFont val="Arial"/>
        <family val="2"/>
      </rPr>
      <t xml:space="preserve"> that your club can be audited at any time, so it is important that this information is kept up-to-date.</t>
    </r>
  </si>
  <si>
    <t>XXXXXX</t>
  </si>
  <si>
    <t xml:space="preserve"> </t>
  </si>
  <si>
    <t>JAN</t>
  </si>
  <si>
    <t>FEB</t>
  </si>
  <si>
    <t>MAR</t>
  </si>
  <si>
    <t>APR</t>
  </si>
  <si>
    <t>MAY</t>
  </si>
  <si>
    <t>JUN</t>
  </si>
  <si>
    <t>JUL</t>
  </si>
  <si>
    <t>AUG</t>
  </si>
  <si>
    <t>SEPT</t>
  </si>
  <si>
    <t>OCT</t>
  </si>
  <si>
    <t>NOV</t>
  </si>
  <si>
    <t>DEC</t>
  </si>
  <si>
    <t>YEAR</t>
  </si>
  <si>
    <t>Jan</t>
  </si>
  <si>
    <t>Feb</t>
  </si>
  <si>
    <t>Mar</t>
  </si>
  <si>
    <t>Apr</t>
  </si>
  <si>
    <t>May</t>
  </si>
  <si>
    <t>Jun</t>
  </si>
  <si>
    <t>Jul</t>
  </si>
  <si>
    <t>Aug</t>
  </si>
  <si>
    <t>Sep</t>
  </si>
  <si>
    <t>Oct</t>
  </si>
  <si>
    <t>Nov</t>
  </si>
  <si>
    <t>Dec</t>
  </si>
  <si>
    <t>Subtotal</t>
  </si>
  <si>
    <t>Expenses</t>
  </si>
  <si>
    <t>Marketing Costs</t>
  </si>
  <si>
    <t>TOTALS</t>
  </si>
  <si>
    <t>Balance</t>
  </si>
  <si>
    <r>
      <rPr>
        <b/>
        <sz val="10"/>
        <color rgb="FFFF0000"/>
        <rFont val="Calibri"/>
        <family val="2"/>
        <scheme val="minor"/>
      </rPr>
      <t>***</t>
    </r>
    <r>
      <rPr>
        <sz val="10"/>
        <color theme="1"/>
        <rFont val="Calibri"/>
        <family val="2"/>
        <scheme val="minor"/>
      </rPr>
      <t>All clubs MUST present this along with their financial statement to their members at their AGM each year for transparency. Following your AGM, this statement is then requested by the Guild along with your AGM minutes. It will also be reviewed during your re-registration EACH year</t>
    </r>
    <r>
      <rPr>
        <b/>
        <sz val="10"/>
        <color rgb="FFFF0000"/>
        <rFont val="Calibri"/>
        <family val="2"/>
        <scheme val="minor"/>
      </rPr>
      <t>***</t>
    </r>
    <r>
      <rPr>
        <sz val="10"/>
        <color theme="1"/>
        <rFont val="Calibri"/>
        <family val="2"/>
        <scheme val="minor"/>
      </rPr>
      <t>.</t>
    </r>
  </si>
  <si>
    <r>
      <rPr>
        <b/>
        <sz val="10"/>
        <color rgb="FFFF0000"/>
        <rFont val="Calibri"/>
        <family val="2"/>
        <scheme val="minor"/>
      </rPr>
      <t>***</t>
    </r>
    <r>
      <rPr>
        <sz val="10"/>
        <color theme="1"/>
        <rFont val="Calibri"/>
        <family val="2"/>
        <scheme val="minor"/>
      </rPr>
      <t>All clubs MUST present a financial statement, assets and liabilities records to their members at their AGM each year for transparency. Following your AGM, this statement is then requested by the Guild along with your AGM minutes. It will also be reviewed during your re-registration EACH year</t>
    </r>
    <r>
      <rPr>
        <b/>
        <sz val="10"/>
        <color rgb="FFFF0000"/>
        <rFont val="Calibri"/>
        <family val="2"/>
        <scheme val="minor"/>
      </rPr>
      <t>***</t>
    </r>
    <r>
      <rPr>
        <sz val="10"/>
        <color theme="1"/>
        <rFont val="Calibri"/>
        <family val="2"/>
        <scheme val="minor"/>
      </rPr>
      <t>.</t>
    </r>
  </si>
  <si>
    <t>ITEM / DESCRIPTION</t>
  </si>
  <si>
    <t>AMOUNT</t>
  </si>
  <si>
    <t>AMOUNT OWED/OUTSTANDING</t>
  </si>
  <si>
    <t>DUE DATE</t>
  </si>
  <si>
    <t>O-Day Supplies</t>
  </si>
  <si>
    <t>DJ Equipment Lease</t>
  </si>
  <si>
    <t>Off-campus venue hire</t>
  </si>
  <si>
    <t>Freshers Welcome Event</t>
  </si>
  <si>
    <t>DETAILED EXPENSE ESTIMATES 2018 (Yearly budget)</t>
  </si>
  <si>
    <t>Surplus: Left over funds</t>
  </si>
  <si>
    <t>Deficit: Shortfall, negative bank balance</t>
  </si>
  <si>
    <t>Prior Year Surplus/deficit</t>
  </si>
  <si>
    <t>Freshers Welcome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</si>
</sst>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quot;$&quot;* #,##0.00_-;_-&quot;$&quot;* &quot;-&quot;??_-;_-@_-"/>
    <numFmt numFmtId="43" formatCode="_-* #,##0.00_-;\-* #,##0.00_-;_-* &quot;-&quot;??_-;_-@_-"/>
    <numFmt numFmtId="164" formatCode="&quot;$&quot;#,##0.00"/>
    <numFmt numFmtId="165" formatCode="m/dd/yy;@"/>
    <numFmt numFmtId="166" formatCode="_(* #,##0.00_);_(* \(#,##0.00\);_(* &quot;-&quot;??_);_(@_)"/>
    <numFmt numFmtId="167" formatCode="dd/mm/yy;@"/>
    <numFmt numFmtId="168" formatCode="&quot;$&quot;#,##0"/>
    <numFmt numFmtId="169" formatCode="&quot;$&quot;#,##0;[Red]&quot;$&quot;#,##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i/>
      <sz val="11"/>
      <color theme="1"/>
      <name val="Calibri"/>
      <family val="2"/>
      <scheme val="minor"/>
    </font>
    <font>
      <b/>
      <sz val="10"/>
      <color theme="1"/>
      <name val="Arial"/>
      <family val="2"/>
    </font>
    <font>
      <sz val="10"/>
      <color theme="1"/>
      <name val="Arial"/>
      <family val="2"/>
    </font>
    <font>
      <b/>
      <sz val="10"/>
      <color rgb="FFFF0000"/>
      <name val="Arial"/>
      <family val="2"/>
    </font>
    <font>
      <u/>
      <sz val="10"/>
      <color indexed="12"/>
      <name val="Arial"/>
      <family val="2"/>
    </font>
    <font>
      <b/>
      <sz val="11"/>
      <name val="Calibri"/>
      <family val="2"/>
      <scheme val="minor"/>
    </font>
    <font>
      <u/>
      <sz val="11"/>
      <color theme="1"/>
      <name val="Calibri"/>
      <family val="2"/>
      <scheme val="minor"/>
    </font>
    <font>
      <sz val="8"/>
      <color theme="1"/>
      <name val="Calibri"/>
      <family val="2"/>
      <scheme val="minor"/>
    </font>
    <font>
      <b/>
      <sz val="11"/>
      <color theme="3"/>
      <name val="Calibri"/>
      <family val="2"/>
      <scheme val="minor"/>
    </font>
    <font>
      <sz val="10"/>
      <color theme="1"/>
      <name val="Calibri"/>
      <family val="2"/>
      <scheme val="minor"/>
    </font>
    <font>
      <b/>
      <sz val="10"/>
      <color rgb="FFFF0000"/>
      <name val="Calibri"/>
      <family val="2"/>
      <scheme val="minor"/>
    </font>
    <font>
      <b/>
      <sz val="14"/>
      <color theme="0"/>
      <name val="Calibri Light"/>
      <family val="2"/>
      <scheme val="major"/>
    </font>
    <font>
      <b/>
      <sz val="10"/>
      <color theme="0"/>
      <name val="Calibri Light"/>
      <family val="2"/>
      <scheme val="major"/>
    </font>
    <font>
      <b/>
      <sz val="14"/>
      <name val="Calibri"/>
      <family val="2"/>
      <scheme val="minor"/>
    </font>
    <font>
      <sz val="9"/>
      <name val="Calibri"/>
      <family val="2"/>
      <scheme val="minor"/>
    </font>
    <font>
      <sz val="16"/>
      <name val="Calibri"/>
      <family val="2"/>
      <scheme val="minor"/>
    </font>
    <font>
      <sz val="11"/>
      <name val="Calibri"/>
      <family val="2"/>
      <scheme val="minor"/>
    </font>
    <font>
      <b/>
      <sz val="13"/>
      <name val="Calibri Light"/>
      <family val="2"/>
      <scheme val="major"/>
    </font>
    <font>
      <sz val="14"/>
      <name val="Calibri"/>
      <family val="2"/>
      <scheme val="minor"/>
    </font>
    <font>
      <b/>
      <sz val="10"/>
      <name val="Calibri"/>
      <family val="2"/>
      <scheme val="minor"/>
    </font>
    <font>
      <sz val="10"/>
      <name val="Calibri"/>
      <family val="2"/>
      <scheme val="minor"/>
    </font>
    <font>
      <b/>
      <sz val="9"/>
      <name val="Calibri"/>
      <family val="2"/>
      <scheme val="minor"/>
    </font>
    <font>
      <b/>
      <sz val="16"/>
      <color theme="1"/>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D9D9FF"/>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rgb="FFE6DAEA"/>
        <bgColor indexed="64"/>
      </patternFill>
    </fill>
  </fills>
  <borders count="20">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4" tint="0.39997558519241921"/>
      </bottom>
      <diagonal/>
    </border>
    <border>
      <left/>
      <right/>
      <top/>
      <bottom style="medium">
        <color indexed="64"/>
      </bottom>
      <diagonal/>
    </border>
    <border>
      <left style="medium">
        <color theme="6" tint="0.39997558519241921"/>
      </left>
      <right/>
      <top/>
      <bottom style="medium">
        <color theme="6" tint="0.39997558519241921"/>
      </bottom>
      <diagonal/>
    </border>
    <border>
      <left/>
      <right/>
      <top/>
      <bottom style="medium">
        <color theme="6" tint="0.39997558519241921"/>
      </bottom>
      <diagonal/>
    </border>
    <border>
      <left style="medium">
        <color theme="6" tint="0.39997558519241921"/>
      </left>
      <right style="medium">
        <color theme="6" tint="0.39997558519241921"/>
      </right>
      <top style="medium">
        <color theme="6" tint="0.39997558519241921"/>
      </top>
      <bottom/>
      <diagonal/>
    </border>
    <border>
      <left style="medium">
        <color indexed="64"/>
      </left>
      <right style="medium">
        <color theme="6" tint="0.39997558519241921"/>
      </right>
      <top style="medium">
        <color indexed="64"/>
      </top>
      <bottom style="medium">
        <color indexed="64"/>
      </bottom>
      <diagonal/>
    </border>
    <border>
      <left style="medium">
        <color theme="6" tint="0.39997558519241921"/>
      </left>
      <right style="medium">
        <color theme="6" tint="0.39997558519241921"/>
      </right>
      <top style="medium">
        <color indexed="64"/>
      </top>
      <bottom style="medium">
        <color indexed="64"/>
      </bottom>
      <diagonal/>
    </border>
    <border>
      <left style="medium">
        <color theme="6" tint="0.39997558519241921"/>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12" fillId="0" borderId="12" applyNumberFormat="0" applyFill="0" applyAlignment="0" applyProtection="0"/>
    <xf numFmtId="0" fontId="12" fillId="0" borderId="0" applyNumberFormat="0" applyFill="0" applyBorder="0" applyAlignment="0" applyProtection="0"/>
  </cellStyleXfs>
  <cellXfs count="117">
    <xf numFmtId="0" fontId="0" fillId="0" borderId="0" xfId="0"/>
    <xf numFmtId="44" fontId="0" fillId="0" borderId="0" xfId="1" applyFont="1"/>
    <xf numFmtId="0" fontId="2" fillId="0" borderId="0" xfId="0" applyFont="1"/>
    <xf numFmtId="44" fontId="2" fillId="0" borderId="1" xfId="1" applyFont="1" applyBorder="1"/>
    <xf numFmtId="0" fontId="2" fillId="3" borderId="0" xfId="0" applyFont="1" applyFill="1"/>
    <xf numFmtId="164" fontId="0" fillId="0" borderId="0" xfId="1" applyNumberFormat="1" applyFont="1"/>
    <xf numFmtId="44" fontId="2" fillId="3" borderId="0" xfId="1" applyFont="1" applyFill="1"/>
    <xf numFmtId="0" fontId="2" fillId="0" borderId="0" xfId="0" applyFont="1" applyFill="1"/>
    <xf numFmtId="44" fontId="2" fillId="0" borderId="0" xfId="1" applyFont="1" applyFill="1"/>
    <xf numFmtId="0" fontId="0" fillId="5" borderId="0" xfId="0" applyFill="1"/>
    <xf numFmtId="44" fontId="0" fillId="5" borderId="0" xfId="1" applyFont="1" applyFill="1"/>
    <xf numFmtId="44" fontId="2" fillId="5" borderId="1" xfId="1" applyFont="1" applyFill="1" applyBorder="1"/>
    <xf numFmtId="0" fontId="2" fillId="0" borderId="5" xfId="0" applyFont="1" applyBorder="1"/>
    <xf numFmtId="164" fontId="2" fillId="3" borderId="1" xfId="1" applyNumberFormat="1" applyFont="1" applyFill="1" applyBorder="1"/>
    <xf numFmtId="0" fontId="0" fillId="0" borderId="0" xfId="0" applyFont="1"/>
    <xf numFmtId="0" fontId="10" fillId="0" borderId="0" xfId="3" applyFont="1" applyFill="1" applyBorder="1" applyAlignment="1" applyProtection="1"/>
    <xf numFmtId="0" fontId="0" fillId="0" borderId="0" xfId="0" applyFont="1" applyAlignment="1">
      <alignment vertical="center"/>
    </xf>
    <xf numFmtId="0" fontId="2" fillId="0" borderId="0" xfId="0" applyFont="1" applyAlignment="1">
      <alignment horizontal="right" vertical="center" inden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right" indent="1"/>
    </xf>
    <xf numFmtId="165" fontId="0" fillId="6" borderId="0" xfId="0" applyNumberFormat="1" applyFont="1" applyFill="1" applyBorder="1" applyAlignment="1">
      <alignment horizontal="center" vertical="center"/>
    </xf>
    <xf numFmtId="0" fontId="0" fillId="6" borderId="0" xfId="0" applyFont="1" applyFill="1" applyBorder="1" applyAlignment="1">
      <alignment horizontal="left" vertical="center" indent="1"/>
    </xf>
    <xf numFmtId="0" fontId="0" fillId="6" borderId="0" xfId="0" applyFont="1" applyFill="1" applyBorder="1" applyAlignment="1">
      <alignment vertical="center"/>
    </xf>
    <xf numFmtId="0" fontId="0" fillId="6" borderId="0" xfId="0" applyFont="1" applyFill="1" applyBorder="1" applyAlignment="1">
      <alignment horizontal="center" vertical="center"/>
    </xf>
    <xf numFmtId="43" fontId="0" fillId="6" borderId="0" xfId="2" applyFont="1" applyFill="1" applyBorder="1" applyAlignment="1">
      <alignment horizontal="right" vertical="center"/>
    </xf>
    <xf numFmtId="43" fontId="0" fillId="0" borderId="0" xfId="2" applyFont="1" applyFill="1" applyBorder="1" applyAlignment="1">
      <alignment horizontal="right" vertical="center"/>
    </xf>
    <xf numFmtId="0" fontId="0" fillId="0" borderId="0" xfId="0" applyFont="1" applyFill="1" applyBorder="1" applyAlignment="1">
      <alignment horizontal="left" vertical="center" inden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6" borderId="0" xfId="0" applyFont="1" applyFill="1" applyBorder="1" applyAlignment="1">
      <alignment horizontal="left" vertical="center" wrapText="1"/>
    </xf>
    <xf numFmtId="0" fontId="0" fillId="6" borderId="0" xfId="0" applyFont="1" applyFill="1" applyBorder="1" applyAlignment="1">
      <alignment horizontal="left" vertical="center"/>
    </xf>
    <xf numFmtId="166" fontId="0" fillId="0" borderId="10" xfId="0" applyNumberFormat="1" applyFont="1" applyFill="1" applyBorder="1" applyAlignment="1">
      <alignment horizontal="right" vertical="center"/>
    </xf>
    <xf numFmtId="0" fontId="0" fillId="7" borderId="0" xfId="0" applyFont="1" applyFill="1" applyAlignment="1">
      <alignment horizontal="left" vertical="center" indent="1"/>
    </xf>
    <xf numFmtId="0" fontId="0" fillId="7" borderId="0" xfId="0" applyFont="1" applyFill="1"/>
    <xf numFmtId="0" fontId="0" fillId="7" borderId="0" xfId="0" applyFont="1" applyFill="1" applyAlignment="1">
      <alignment horizontal="right"/>
    </xf>
    <xf numFmtId="0" fontId="2" fillId="7" borderId="0" xfId="0" applyFont="1" applyFill="1" applyAlignment="1">
      <alignment horizontal="right" vertical="center" indent="1"/>
    </xf>
    <xf numFmtId="43" fontId="0" fillId="0" borderId="11" xfId="2" applyFont="1" applyBorder="1" applyAlignment="1">
      <alignment horizontal="right" vertical="center"/>
    </xf>
    <xf numFmtId="43" fontId="0" fillId="3" borderId="0" xfId="2" applyFont="1" applyFill="1" applyBorder="1" applyAlignment="1">
      <alignment horizontal="right" vertical="center"/>
    </xf>
    <xf numFmtId="166" fontId="0" fillId="3" borderId="10" xfId="0" applyNumberFormat="1" applyFont="1" applyFill="1" applyBorder="1" applyAlignment="1">
      <alignment horizontal="right" vertical="center"/>
    </xf>
    <xf numFmtId="43" fontId="0" fillId="5" borderId="0" xfId="2" applyFont="1" applyFill="1" applyBorder="1" applyAlignment="1">
      <alignment horizontal="right" vertical="center"/>
    </xf>
    <xf numFmtId="166" fontId="0" fillId="5" borderId="10" xfId="0" applyNumberFormat="1" applyFont="1" applyFill="1" applyBorder="1" applyAlignment="1">
      <alignment horizontal="right"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3" xfId="0" applyFont="1" applyFill="1" applyBorder="1" applyAlignment="1">
      <alignment horizontal="left" vertical="center" indent="1"/>
    </xf>
    <xf numFmtId="0" fontId="9" fillId="8" borderId="3" xfId="0" applyFont="1" applyFill="1" applyBorder="1" applyAlignment="1">
      <alignment horizontal="left" vertical="center" wrapText="1" indent="1"/>
    </xf>
    <xf numFmtId="0" fontId="9" fillId="8" borderId="3" xfId="0" applyFont="1" applyFill="1" applyBorder="1" applyAlignment="1">
      <alignment vertical="center"/>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xf>
    <xf numFmtId="167" fontId="0" fillId="0" borderId="0" xfId="0" applyNumberFormat="1" applyFont="1" applyFill="1" applyBorder="1" applyAlignment="1">
      <alignment horizontal="center" vertical="center"/>
    </xf>
    <xf numFmtId="44" fontId="0" fillId="3" borderId="0" xfId="1" applyFont="1" applyFill="1"/>
    <xf numFmtId="0" fontId="11" fillId="7" borderId="0" xfId="0" applyFont="1" applyFill="1"/>
    <xf numFmtId="44" fontId="0" fillId="0" borderId="0" xfId="0" applyNumberFormat="1"/>
    <xf numFmtId="0" fontId="0" fillId="0" borderId="0" xfId="0" applyFont="1" applyFill="1" applyAlignment="1">
      <alignment vertical="center" wrapText="1"/>
    </xf>
    <xf numFmtId="43" fontId="0" fillId="10" borderId="11" xfId="2" applyFont="1" applyFill="1" applyBorder="1" applyAlignment="1">
      <alignment horizontal="right" vertical="center"/>
    </xf>
    <xf numFmtId="14" fontId="0" fillId="0" borderId="0" xfId="0" applyNumberFormat="1" applyAlignment="1">
      <alignment horizontal="center"/>
    </xf>
    <xf numFmtId="0" fontId="0" fillId="0" borderId="0" xfId="0" applyAlignment="1">
      <alignment horizontal="center"/>
    </xf>
    <xf numFmtId="0" fontId="2" fillId="5" borderId="0" xfId="0" applyFont="1" applyFill="1"/>
    <xf numFmtId="0" fontId="5" fillId="0" borderId="0" xfId="0" applyFont="1" applyAlignment="1">
      <alignment vertical="top" wrapText="1"/>
    </xf>
    <xf numFmtId="0" fontId="13" fillId="0" borderId="0" xfId="0" applyFont="1" applyFill="1" applyAlignment="1">
      <alignment vertical="center" wrapText="1"/>
    </xf>
    <xf numFmtId="168" fontId="15" fillId="13" borderId="14" xfId="4" applyNumberFormat="1" applyFont="1" applyFill="1" applyBorder="1" applyAlignment="1">
      <alignment horizontal="left" vertical="center" indent="1"/>
    </xf>
    <xf numFmtId="168" fontId="16" fillId="13" borderId="15" xfId="4" applyNumberFormat="1" applyFont="1" applyFill="1" applyBorder="1" applyAlignment="1">
      <alignment vertical="center"/>
    </xf>
    <xf numFmtId="168" fontId="16" fillId="13" borderId="15" xfId="4" applyNumberFormat="1" applyFont="1" applyFill="1" applyBorder="1" applyAlignment="1">
      <alignment horizontal="right" vertical="center"/>
    </xf>
    <xf numFmtId="0" fontId="20" fillId="0" borderId="0" xfId="0" applyFont="1"/>
    <xf numFmtId="0" fontId="19" fillId="0" borderId="0" xfId="0" applyFont="1"/>
    <xf numFmtId="168" fontId="22" fillId="0" borderId="0" xfId="0" applyNumberFormat="1" applyFont="1"/>
    <xf numFmtId="0" fontId="22" fillId="0" borderId="0" xfId="0" applyFont="1"/>
    <xf numFmtId="168" fontId="22" fillId="0" borderId="0" xfId="0" applyNumberFormat="1" applyFont="1" applyBorder="1"/>
    <xf numFmtId="0" fontId="22" fillId="0" borderId="0" xfId="0" applyFont="1" applyBorder="1"/>
    <xf numFmtId="168" fontId="18" fillId="15" borderId="0" xfId="0" applyNumberFormat="1" applyFont="1" applyFill="1" applyBorder="1" applyAlignment="1">
      <alignment horizontal="right" vertical="center"/>
    </xf>
    <xf numFmtId="168" fontId="23" fillId="9" borderId="0" xfId="0" applyNumberFormat="1" applyFont="1" applyFill="1" applyBorder="1" applyAlignment="1">
      <alignment horizontal="left" vertical="center" indent="1"/>
    </xf>
    <xf numFmtId="168" fontId="24" fillId="0" borderId="0" xfId="0" applyNumberFormat="1" applyFont="1" applyAlignment="1">
      <alignment horizontal="right"/>
    </xf>
    <xf numFmtId="168" fontId="23" fillId="0" borderId="0" xfId="0" applyNumberFormat="1" applyFont="1" applyAlignment="1">
      <alignment horizontal="right"/>
    </xf>
    <xf numFmtId="168" fontId="17" fillId="17" borderId="0" xfId="5" applyNumberFormat="1" applyFont="1" applyFill="1" applyBorder="1" applyAlignment="1">
      <alignment horizontal="left" vertical="center" indent="1"/>
    </xf>
    <xf numFmtId="168" fontId="18" fillId="11" borderId="0" xfId="0" applyNumberFormat="1" applyFont="1" applyFill="1" applyBorder="1" applyAlignment="1">
      <alignment horizontal="right" vertical="center"/>
    </xf>
    <xf numFmtId="168" fontId="23" fillId="9" borderId="0" xfId="0" applyNumberFormat="1" applyFont="1" applyFill="1" applyBorder="1" applyAlignment="1">
      <alignment horizontal="left" vertical="center" indent="2"/>
    </xf>
    <xf numFmtId="168" fontId="18" fillId="9" borderId="0" xfId="0" applyNumberFormat="1" applyFont="1" applyFill="1" applyBorder="1" applyAlignment="1">
      <alignment horizontal="right" vertical="center"/>
    </xf>
    <xf numFmtId="168" fontId="25" fillId="9" borderId="16" xfId="0" applyNumberFormat="1" applyFont="1" applyFill="1" applyBorder="1" applyAlignment="1">
      <alignment horizontal="right" vertical="center"/>
    </xf>
    <xf numFmtId="168" fontId="18" fillId="17" borderId="0" xfId="5" applyNumberFormat="1" applyFont="1" applyFill="1" applyBorder="1" applyAlignment="1">
      <alignment horizontal="left" vertical="center" indent="1"/>
    </xf>
    <xf numFmtId="168" fontId="17" fillId="3" borderId="0" xfId="5" applyNumberFormat="1" applyFont="1" applyFill="1" applyBorder="1" applyAlignment="1">
      <alignment horizontal="left" vertical="center" indent="1"/>
    </xf>
    <xf numFmtId="168" fontId="18" fillId="3" borderId="0" xfId="5" applyNumberFormat="1" applyFont="1" applyFill="1" applyBorder="1" applyAlignment="1">
      <alignment horizontal="center" vertical="center"/>
    </xf>
    <xf numFmtId="168" fontId="21" fillId="14" borderId="13" xfId="4" applyNumberFormat="1" applyFont="1" applyFill="1" applyBorder="1" applyAlignment="1">
      <alignment horizontal="left" vertical="center" indent="1"/>
    </xf>
    <xf numFmtId="168" fontId="21" fillId="14" borderId="13" xfId="4" applyNumberFormat="1" applyFont="1" applyFill="1" applyBorder="1" applyAlignment="1">
      <alignment horizontal="center" vertical="center"/>
    </xf>
    <xf numFmtId="168" fontId="23" fillId="18" borderId="0" xfId="0" applyNumberFormat="1" applyFont="1" applyFill="1" applyBorder="1" applyAlignment="1">
      <alignment horizontal="left" vertical="center" indent="1"/>
    </xf>
    <xf numFmtId="168" fontId="23" fillId="18" borderId="0" xfId="0" applyNumberFormat="1" applyFont="1" applyFill="1" applyBorder="1" applyAlignment="1">
      <alignment horizontal="left" vertical="center" indent="2"/>
    </xf>
    <xf numFmtId="0" fontId="2" fillId="2" borderId="2" xfId="0" applyFont="1" applyFill="1" applyBorder="1"/>
    <xf numFmtId="44" fontId="2" fillId="2" borderId="3" xfId="1" applyFont="1" applyFill="1" applyBorder="1"/>
    <xf numFmtId="0" fontId="2" fillId="2" borderId="4" xfId="0" applyFont="1" applyFill="1" applyBorder="1"/>
    <xf numFmtId="0" fontId="0" fillId="12" borderId="2" xfId="0" applyFill="1" applyBorder="1"/>
    <xf numFmtId="44" fontId="0" fillId="12" borderId="4" xfId="1" applyFont="1" applyFill="1" applyBorder="1"/>
    <xf numFmtId="0" fontId="26" fillId="0" borderId="0" xfId="0" applyFont="1" applyFill="1" applyBorder="1" applyAlignment="1">
      <alignment vertical="center"/>
    </xf>
    <xf numFmtId="0" fontId="2" fillId="2" borderId="3" xfId="0" applyFont="1" applyFill="1" applyBorder="1"/>
    <xf numFmtId="0" fontId="0" fillId="3" borderId="0" xfId="0" applyFill="1"/>
    <xf numFmtId="168" fontId="23" fillId="16" borderId="16" xfId="0" applyNumberFormat="1" applyFont="1" applyFill="1" applyBorder="1" applyAlignment="1">
      <alignment horizontal="left" vertical="center" indent="1"/>
    </xf>
    <xf numFmtId="168" fontId="23" fillId="17" borderId="16" xfId="0" applyNumberFormat="1" applyFont="1" applyFill="1" applyBorder="1" applyAlignment="1">
      <alignment horizontal="left" vertical="center" indent="1"/>
    </xf>
    <xf numFmtId="168" fontId="23" fillId="18" borderId="17" xfId="0" applyNumberFormat="1" applyFont="1" applyFill="1" applyBorder="1" applyAlignment="1">
      <alignment horizontal="left" vertical="center" indent="1"/>
    </xf>
    <xf numFmtId="169" fontId="25" fillId="9" borderId="18" xfId="0" applyNumberFormat="1" applyFont="1" applyFill="1" applyBorder="1" applyAlignment="1">
      <alignment horizontal="right" vertical="center"/>
    </xf>
    <xf numFmtId="168" fontId="25" fillId="9" borderId="19" xfId="0" applyNumberFormat="1" applyFont="1" applyFill="1" applyBorder="1" applyAlignment="1">
      <alignment horizontal="right" vertical="center"/>
    </xf>
    <xf numFmtId="0" fontId="19" fillId="0" borderId="0" xfId="0" applyFont="1" applyAlignment="1">
      <alignment horizontal="center"/>
    </xf>
    <xf numFmtId="44" fontId="2" fillId="5" borderId="0" xfId="1" applyFont="1" applyFill="1"/>
    <xf numFmtId="0" fontId="2" fillId="0" borderId="0" xfId="0" applyFont="1" applyAlignment="1">
      <alignment horizontal="center"/>
    </xf>
    <xf numFmtId="0" fontId="0" fillId="19" borderId="2" xfId="0" applyFont="1" applyFill="1" applyBorder="1" applyAlignment="1">
      <alignment horizontal="left"/>
    </xf>
    <xf numFmtId="0" fontId="2" fillId="19" borderId="3" xfId="0" applyFont="1" applyFill="1" applyBorder="1" applyAlignment="1">
      <alignment horizontal="center"/>
    </xf>
    <xf numFmtId="44" fontId="0" fillId="19" borderId="4" xfId="0" applyNumberFormat="1" applyFont="1" applyFill="1" applyBorder="1" applyAlignment="1">
      <alignment horizontal="center"/>
    </xf>
    <xf numFmtId="0" fontId="13" fillId="0" borderId="0" xfId="0" applyFont="1" applyFill="1" applyAlignment="1">
      <alignment vertical="center"/>
    </xf>
    <xf numFmtId="164" fontId="0" fillId="19" borderId="6" xfId="0" applyNumberFormat="1" applyFill="1" applyBorder="1"/>
    <xf numFmtId="0" fontId="2" fillId="0" borderId="0" xfId="0" applyFont="1" applyAlignment="1">
      <alignment horizontal="center"/>
    </xf>
    <xf numFmtId="0" fontId="5" fillId="2" borderId="0" xfId="0" applyFont="1" applyFill="1" applyAlignment="1">
      <alignment horizontal="left" vertical="top" wrapText="1"/>
    </xf>
    <xf numFmtId="0" fontId="13" fillId="10" borderId="0" xfId="0" applyFont="1" applyFill="1" applyAlignment="1">
      <alignment horizontal="center" vertical="center" wrapText="1"/>
    </xf>
    <xf numFmtId="0" fontId="26" fillId="0" borderId="0" xfId="0" applyFont="1" applyAlignment="1">
      <alignment horizontal="left"/>
    </xf>
    <xf numFmtId="0" fontId="0" fillId="0" borderId="7" xfId="0" applyFont="1" applyBorder="1" applyAlignment="1">
      <alignment horizontal="center" vertical="top"/>
    </xf>
    <xf numFmtId="14" fontId="2" fillId="7" borderId="8" xfId="0" applyNumberFormat="1" applyFont="1" applyFill="1" applyBorder="1" applyAlignment="1">
      <alignment horizontal="center" vertical="center"/>
    </xf>
    <xf numFmtId="14" fontId="2" fillId="7" borderId="9" xfId="0" applyNumberFormat="1" applyFont="1" applyFill="1" applyBorder="1" applyAlignment="1">
      <alignment horizontal="center" vertical="center"/>
    </xf>
    <xf numFmtId="0" fontId="0" fillId="4" borderId="0" xfId="0" applyFont="1" applyFill="1" applyAlignment="1">
      <alignment horizontal="center" vertical="center" wrapText="1"/>
    </xf>
    <xf numFmtId="0" fontId="20" fillId="0" borderId="0" xfId="0" applyFont="1"/>
    <xf numFmtId="168" fontId="23" fillId="0" borderId="0" xfId="0" applyNumberFormat="1" applyFont="1" applyBorder="1" applyAlignment="1">
      <alignment horizontal="center"/>
    </xf>
    <xf numFmtId="0" fontId="19" fillId="0" borderId="0" xfId="0" applyFont="1" applyAlignment="1">
      <alignment horizontal="center"/>
    </xf>
  </cellXfs>
  <cellStyles count="6">
    <cellStyle name="Comma" xfId="2" builtinId="3"/>
    <cellStyle name="Currency" xfId="1" builtinId="4"/>
    <cellStyle name="Heading 3" xfId="4" builtinId="18"/>
    <cellStyle name="Heading 4" xfId="5" builtinId="19"/>
    <cellStyle name="Hyperlink" xfId="3" builtinId="8"/>
    <cellStyle name="Normal" xfId="0" builtinId="0"/>
  </cellStyles>
  <dxfs count="94">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dxf>
    <dxf>
      <font>
        <b/>
        <i val="0"/>
        <strike val="0"/>
        <condense val="0"/>
        <extend val="0"/>
        <outline val="0"/>
        <shadow val="0"/>
        <u val="none"/>
        <vertAlign val="baseline"/>
        <sz val="10"/>
        <color auto="1"/>
        <name val="Calibri"/>
        <scheme val="minor"/>
      </font>
      <numFmt numFmtId="168" formatCode="&quot;$&quot;#,##0"/>
      <fill>
        <patternFill patternType="solid">
          <fgColor indexed="64"/>
          <bgColor theme="6" tint="0.79998168889431442"/>
        </patternFill>
      </fill>
      <alignment horizontal="left" vertical="center" textRotation="0" wrapText="0" indent="1" justifyLastLine="0" shrinkToFit="0" readingOrder="0"/>
      <border diagonalUp="0" diagonalDown="0" outline="0">
        <left/>
        <right/>
        <top/>
        <bottom/>
      </border>
    </dxf>
    <dxf>
      <font>
        <b/>
        <strike val="0"/>
        <outline val="0"/>
        <shadow val="0"/>
        <u val="none"/>
        <vertAlign val="baseline"/>
        <sz val="10"/>
        <color auto="1"/>
        <name val="Calibri"/>
        <scheme val="minor"/>
      </font>
      <numFmt numFmtId="168" formatCode="&quot;$&quot;#,##0"/>
      <fill>
        <patternFill patternType="solid">
          <fgColor indexed="64"/>
          <bgColor theme="0" tint="-0.499984740745262"/>
        </patternFill>
      </fill>
    </dxf>
    <dxf>
      <font>
        <strike val="0"/>
        <outline val="0"/>
        <shadow val="0"/>
        <u val="none"/>
        <vertAlign val="baseline"/>
        <color auto="1"/>
      </font>
      <numFmt numFmtId="168" formatCode="&quot;$&quot;#,##0"/>
    </dxf>
    <dxf>
      <font>
        <strike val="0"/>
        <outline val="0"/>
        <shadow val="0"/>
        <u val="none"/>
        <vertAlign val="baseline"/>
        <color auto="1"/>
      </font>
      <numFmt numFmtId="168" formatCode="&quot;$&quot;#,##0"/>
    </dxf>
    <dxf>
      <font>
        <strike val="0"/>
        <outline val="0"/>
        <shadow val="0"/>
        <u val="none"/>
        <vertAlign val="baseline"/>
        <color auto="1"/>
        <name val="Calibri"/>
        <scheme val="minor"/>
      </font>
      <numFmt numFmtId="168" formatCode="&quot;$&quot;#,##0"/>
      <fill>
        <patternFill patternType="solid">
          <fgColor indexed="64"/>
          <bgColor theme="9" tint="0.79998168889431442"/>
        </patternFill>
      </fill>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3999450666829432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Calibri"/>
        <scheme val="minor"/>
      </font>
      <numFmt numFmtId="168" formatCode="&quot;$&quot;#,##0"/>
      <fill>
        <patternFill patternType="solid">
          <fgColor indexed="64"/>
          <bgColor theme="6" tint="0.79998168889431442"/>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9"/>
        <color auto="1"/>
        <name val="Calibri"/>
        <scheme val="minor"/>
      </font>
      <numFmt numFmtId="168" formatCode="&quot;$&quot;#,##0"/>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Calibri"/>
        <scheme val="minor"/>
      </font>
      <numFmt numFmtId="168" formatCode="&quot;$&quot;#,##0"/>
      <fill>
        <patternFill patternType="solid">
          <fgColor indexed="64"/>
          <bgColor theme="6" tint="0.79998168889431442"/>
        </patternFill>
      </fill>
      <alignment horizontal="left" vertical="center" textRotation="0" wrapText="0" indent="2" justifyLastLine="0" shrinkToFit="0" readingOrder="0"/>
      <border diagonalUp="0" diagonalDown="0" outline="0">
        <left/>
        <right/>
        <top/>
        <bottom/>
      </border>
    </dxf>
    <dxf>
      <font>
        <b/>
        <strike val="0"/>
        <outline val="0"/>
        <shadow val="0"/>
        <u val="none"/>
        <vertAlign val="baseline"/>
        <sz val="10"/>
        <color auto="1"/>
        <name val="Calibri"/>
        <scheme val="minor"/>
      </font>
      <numFmt numFmtId="168" formatCode="&quot;$&quot;#,##0"/>
      <fill>
        <patternFill patternType="solid">
          <fgColor indexed="64"/>
          <bgColor theme="0" tint="-0.499984740745262"/>
        </patternFill>
      </fill>
      <alignment horizontal="left" vertical="center" textRotation="0" wrapText="0" indent="2" justifyLastLine="0" shrinkToFit="0" readingOrder="0"/>
    </dxf>
    <dxf>
      <font>
        <strike val="0"/>
        <outline val="0"/>
        <shadow val="0"/>
        <u val="none"/>
        <vertAlign val="baseline"/>
        <color auto="1"/>
      </font>
      <numFmt numFmtId="168" formatCode="&quot;$&quot;#,##0"/>
    </dxf>
    <dxf>
      <font>
        <strike val="0"/>
        <outline val="0"/>
        <shadow val="0"/>
        <u val="none"/>
        <vertAlign val="baseline"/>
        <color auto="1"/>
      </font>
      <numFmt numFmtId="168" formatCode="&quot;$&quot;#,##0"/>
    </dxf>
    <dxf>
      <font>
        <strike val="0"/>
        <outline val="0"/>
        <shadow val="0"/>
        <u val="none"/>
        <vertAlign val="baseline"/>
        <color auto="1"/>
      </font>
      <numFmt numFmtId="168" formatCode="&quot;$&quot;#,##0"/>
      <fill>
        <patternFill patternType="solid">
          <fgColor indexed="64"/>
          <bgColor theme="5" tint="0.59999389629810485"/>
        </patternFill>
      </fill>
    </dxf>
    <dxf>
      <font>
        <b val="0"/>
        <i val="0"/>
        <strike val="0"/>
        <condense val="0"/>
        <extend val="0"/>
        <outline val="0"/>
        <shadow val="0"/>
        <u val="none"/>
        <vertAlign val="baseline"/>
        <sz val="11"/>
        <color theme="1"/>
        <name val="Calibri"/>
        <scheme val="minor"/>
      </font>
      <numFmt numFmtId="166" formatCode="_(* #,##0.00_);_(* \(#,##0.00\);_(* &quot;-&quot;??_);_(@_)"/>
      <fill>
        <patternFill patternType="none">
          <fgColor indexed="64"/>
          <bgColor indexed="65"/>
        </patternFill>
      </fill>
      <alignment horizontal="right" vertical="center" textRotation="0" wrapText="0" indent="0" justifyLastLine="0" shrinkToFit="0" readingOrder="0"/>
      <border diagonalUp="0" diagonalDown="0" outline="0">
        <left style="thin">
          <color theme="0" tint="-0.499984740745262"/>
        </left>
        <right style="thin">
          <color theme="0" tint="-0.499984740745262"/>
        </right>
        <top/>
        <bottom style="thin">
          <color theme="0" tint="-0.499984740745262"/>
        </bottom>
      </border>
    </dxf>
    <dxf>
      <font>
        <strike val="0"/>
        <outline val="0"/>
        <shadow val="0"/>
        <vertAlign val="baseline"/>
        <sz val="11"/>
        <color theme="1"/>
        <name val="Calibri"/>
        <scheme val="minor"/>
      </font>
      <fill>
        <patternFill patternType="none">
          <fgColor indexed="64"/>
          <bgColor auto="1"/>
        </patternFill>
      </fill>
      <alignment horizontal="right" vertical="center" textRotation="0" wrapText="0" relativeIndent="-1" justifyLastLine="0" shrinkToFit="0" readingOrder="0"/>
    </dxf>
    <dxf>
      <font>
        <b val="0"/>
        <i val="0"/>
        <strike val="0"/>
        <condense val="0"/>
        <extend val="0"/>
        <outline val="0"/>
        <shadow val="0"/>
        <u val="none"/>
        <vertAlign val="baseline"/>
        <sz val="11"/>
        <color theme="1"/>
        <name val="Calibri"/>
        <scheme val="minor"/>
      </font>
      <numFmt numFmtId="166" formatCode="_(* #,##0.00_);_(* \(#,##0.00\);_(* &quot;-&quot;??_);_(@_)"/>
      <fill>
        <patternFill patternType="solid">
          <fgColor indexed="64"/>
          <bgColor theme="9" tint="0.79998168889431442"/>
        </patternFill>
      </fill>
      <alignment horizontal="right" vertical="center" textRotation="0" wrapText="0" indent="0" justifyLastLine="0" shrinkToFit="0" readingOrder="0"/>
      <border diagonalUp="0" diagonalDown="0" outline="0">
        <left style="thin">
          <color theme="0" tint="-0.499984740745262"/>
        </left>
        <right style="thin">
          <color theme="0" tint="-0.499984740745262"/>
        </right>
        <top/>
        <bottom style="thin">
          <color theme="0" tint="-0.499984740745262"/>
        </bottom>
      </border>
    </dxf>
    <dxf>
      <font>
        <b val="0"/>
        <i val="0"/>
        <strike val="0"/>
        <condense val="0"/>
        <extend val="0"/>
        <outline val="0"/>
        <shadow val="0"/>
        <u val="none"/>
        <vertAlign val="baseline"/>
        <sz val="11"/>
        <color theme="1"/>
        <name val="Calibri"/>
        <scheme val="minor"/>
      </font>
      <numFmt numFmtId="166" formatCode="_(* #,##0.00_);_(* \(#,##0.00\);_(* &quot;-&quot;??_);_(@_)"/>
      <fill>
        <patternFill patternType="solid">
          <fgColor indexed="64"/>
          <bgColor theme="5" tint="0.79998168889431442"/>
        </patternFill>
      </fill>
      <alignment horizontal="right" vertical="center" textRotation="0" wrapText="0" indent="0" justifyLastLine="0" shrinkToFit="0" readingOrder="0"/>
      <border diagonalUp="0" diagonalDown="0" outline="0">
        <left style="thin">
          <color theme="0" tint="-0.499984740745262"/>
        </left>
        <right style="thin">
          <color theme="0" tint="-0.499984740745262"/>
        </right>
        <top/>
        <bottom style="thin">
          <color theme="0" tint="-0.499984740745262"/>
        </bottom>
      </border>
    </dxf>
    <dxf>
      <font>
        <b val="0"/>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0" indent="0" justifyLastLine="0" shrinkToFit="0" readingOrder="0"/>
      <border diagonalUp="0" diagonalDown="0" outline="0">
        <left/>
        <right/>
        <top/>
        <bottom/>
      </border>
    </dxf>
    <dxf>
      <font>
        <strike val="0"/>
        <outline val="0"/>
        <shadow val="0"/>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general" vertical="center" textRotation="0" wrapText="0" indent="0" justifyLastLine="0" shrinkToFit="0" readingOrder="0"/>
      <border diagonalUp="0" diagonalDown="0" outline="0">
        <left/>
        <right/>
        <top/>
        <bottom/>
      </border>
    </dxf>
    <dxf>
      <font>
        <strike val="0"/>
        <outline val="0"/>
        <shadow val="0"/>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left" vertical="center" textRotation="0" wrapText="0" indent="0" justifyLastLine="0" shrinkToFit="0" readingOrder="0"/>
      <border diagonalUp="0" diagonalDown="0" outline="0">
        <left/>
        <right/>
        <top/>
        <bottom/>
      </border>
    </dxf>
    <dxf>
      <font>
        <strike val="0"/>
        <outline val="0"/>
        <shadow val="0"/>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left" vertical="center" textRotation="0" wrapText="1" indent="0" justifyLastLine="0" shrinkToFit="0" readingOrder="0"/>
      <border diagonalUp="0" diagonalDown="0" outline="0">
        <left/>
        <right/>
        <top/>
        <bottom/>
      </border>
    </dxf>
    <dxf>
      <font>
        <strike val="0"/>
        <outline val="0"/>
        <shadow val="0"/>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0" indent="0" justifyLastLine="0" shrinkToFit="0" readingOrder="0"/>
      <border diagonalUp="0" diagonalDown="0" outline="0">
        <left/>
        <right/>
        <top/>
        <bottom/>
      </border>
    </dxf>
    <dxf>
      <font>
        <strike val="0"/>
        <outline val="0"/>
        <shadow val="0"/>
        <vertAlign val="baseline"/>
        <sz val="11"/>
        <color theme="1"/>
        <name val="Calibri"/>
        <scheme val="minor"/>
      </font>
      <fill>
        <patternFill patternType="none">
          <fgColor indexed="64"/>
          <bgColor auto="1"/>
        </patternFill>
      </fill>
    </dxf>
    <dxf>
      <font>
        <strike val="0"/>
        <outline val="0"/>
        <shadow val="0"/>
        <vertAlign val="baseline"/>
        <sz val="11"/>
        <color theme="1"/>
        <name val="Calibri"/>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theme="1"/>
        <name val="Calibri"/>
        <scheme val="minor"/>
      </font>
      <fill>
        <patternFill patternType="none">
          <fgColor indexed="64"/>
          <bgColor auto="1"/>
        </patternFill>
      </fill>
    </dxf>
    <dxf>
      <border>
        <bottom style="medium">
          <color indexed="64"/>
        </bottom>
      </border>
    </dxf>
    <dxf>
      <font>
        <strike val="0"/>
        <outline val="0"/>
        <shadow val="0"/>
        <u val="none"/>
        <vertAlign val="baseline"/>
        <sz val="11"/>
        <color auto="1"/>
        <name val="Calibri"/>
        <scheme val="minor"/>
      </font>
      <fill>
        <patternFill patternType="solid">
          <fgColor indexed="64"/>
          <bgColor theme="8" tint="0.79998168889431442"/>
        </patternFill>
      </fill>
      <alignment vertical="center" textRotation="0" indent="0" justifyLastLine="0" shrinkToFit="0" readingOrder="0"/>
      <border diagonalUp="0" diagonalDown="0" outline="0">
        <left/>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vertical/>
      </border>
    </dxf>
    <dxf>
      <font>
        <b/>
        <color theme="0"/>
      </font>
      <fill>
        <patternFill patternType="solid">
          <fgColor theme="4"/>
          <bgColor theme="4"/>
        </patternFill>
      </fill>
      <border>
        <left style="thin">
          <color theme="4"/>
        </left>
        <right style="thin">
          <color theme="4"/>
        </right>
        <top style="thin">
          <color theme="4"/>
        </top>
        <vertical/>
        <horizontal/>
      </border>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2" defaultTableStyle="TableStyleMedium2" defaultPivotStyle="PivotStyleLight16">
    <tableStyle name="Detailed expense estimates Table 2" pivot="0" count="7" xr9:uid="{00000000-0011-0000-FFFF-FFFF00000000}">
      <tableStyleElement type="wholeTable" dxfId="93"/>
      <tableStyleElement type="headerRow" dxfId="92"/>
      <tableStyleElement type="totalRow" dxfId="91"/>
      <tableStyleElement type="firstColumn" dxfId="90"/>
      <tableStyleElement type="lastColumn" dxfId="89"/>
      <tableStyleElement type="firstRowStripe" size="9" dxfId="88"/>
      <tableStyleElement type="firstColumnStripe" dxfId="87"/>
    </tableStyle>
    <tableStyle name="Vertex42" pivot="0" count="7" xr9:uid="{00000000-0011-0000-FFFF-FFFF01000000}">
      <tableStyleElement type="wholeTable" dxfId="86"/>
      <tableStyleElement type="headerRow" dxfId="85"/>
      <tableStyleElement type="totalRow" dxfId="84"/>
      <tableStyleElement type="firstColumn" dxfId="83"/>
      <tableStyleElement type="lastColumn" dxfId="82"/>
      <tableStyleElement type="firstRowStripe" dxfId="81"/>
      <tableStyleElement type="firstColumnStripe" dxfId="80"/>
    </tableStyle>
  </tableStyles>
  <colors>
    <mruColors>
      <color rgb="FFE6DAEA"/>
      <color rgb="FFD9D9FF"/>
      <color rgb="FF858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H30" totalsRowCount="1" headerRowDxfId="79" dataDxfId="77" totalsRowDxfId="76" headerRowBorderDxfId="78">
  <tableColumns count="8">
    <tableColumn id="1" xr3:uid="{00000000-0010-0000-0000-000001000000}" name="DATE" totalsRowLabel="TOTAL" dataDxfId="75" totalsRowDxfId="74"/>
    <tableColumn id="3" xr3:uid="{00000000-0010-0000-0000-000003000000}" name="PAID TO /_x000a_RECEIVED FROM" dataDxfId="73" totalsRowDxfId="72"/>
    <tableColumn id="9" xr3:uid="{00000000-0010-0000-0000-000009000000}" name="PURPOSE" dataDxfId="71" totalsRowDxfId="70"/>
    <tableColumn id="11" xr3:uid="{00000000-0010-0000-0000-00000B000000}" name="√" dataDxfId="69" totalsRowDxfId="68"/>
    <tableColumn id="5" xr3:uid="{00000000-0010-0000-0000-000005000000}" name="APPROVED _x000a_BY" dataDxfId="67" totalsRowDxfId="66"/>
    <tableColumn id="6" xr3:uid="{00000000-0010-0000-0000-000006000000}" name="CASH_x000a_OUT" totalsRowFunction="sum" totalsRowDxfId="65" dataCellStyle="Comma"/>
    <tableColumn id="7" xr3:uid="{00000000-0010-0000-0000-000007000000}" name="CASH_x000a_IN" totalsRowFunction="sum" totalsRowDxfId="64" dataCellStyle="Comma"/>
    <tableColumn id="8" xr3:uid="{00000000-0010-0000-0000-000008000000}" name="BALANCE" totalsRowFunction="custom" dataDxfId="63" totalsRowDxfId="62" dataCellStyle="Comma">
      <calculatedColumnFormula>IF(ISBLANK(A7),"",IFERROR(OFFSET(H7,-1,0,1,1)+G7-F7,G7-F7))</calculatedColumnFormula>
      <totalsRowFormula>Table1[[#Totals],[CASH
IN]]-Table1[[#Totals],[CASH
OUT]]+H7</totalsRowFormula>
    </tableColumn>
  </tableColumns>
  <tableStyleInfo name="Vertex4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OffPlan" displayName="tblOffPlan" ref="A9:N16" totalsRowCount="1" headerRowDxfId="61" dataDxfId="60" totalsRowDxfId="59">
  <autoFilter ref="A9:N15" xr:uid="{00000000-0009-0000-0100-000002000000}"/>
  <tableColumns count="14">
    <tableColumn id="1" xr3:uid="{00000000-0010-0000-0100-000001000000}" name="Expenses" totalsRowLabel="Subtotal" dataDxfId="58" totalsRowDxfId="57"/>
    <tableColumn id="2" xr3:uid="{00000000-0010-0000-0100-000002000000}" name="Jan" totalsRowFunction="sum" dataDxfId="56" totalsRowDxfId="55"/>
    <tableColumn id="3" xr3:uid="{00000000-0010-0000-0100-000003000000}" name="Feb" totalsRowFunction="sum" dataDxfId="54" totalsRowDxfId="53"/>
    <tableColumn id="4" xr3:uid="{00000000-0010-0000-0100-000004000000}" name="Mar" totalsRowFunction="sum" dataDxfId="52" totalsRowDxfId="51"/>
    <tableColumn id="5" xr3:uid="{00000000-0010-0000-0100-000005000000}" name="Apr" totalsRowFunction="sum" dataDxfId="50" totalsRowDxfId="49"/>
    <tableColumn id="6" xr3:uid="{00000000-0010-0000-0100-000006000000}" name="May" totalsRowFunction="sum" dataDxfId="48" totalsRowDxfId="47"/>
    <tableColumn id="7" xr3:uid="{00000000-0010-0000-0100-000007000000}" name="Jun" totalsRowFunction="sum" dataDxfId="46" totalsRowDxfId="45"/>
    <tableColumn id="8" xr3:uid="{00000000-0010-0000-0100-000008000000}" name="Jul" totalsRowFunction="sum" dataDxfId="44" totalsRowDxfId="43"/>
    <tableColumn id="9" xr3:uid="{00000000-0010-0000-0100-000009000000}" name="Aug" totalsRowFunction="sum" dataDxfId="42" totalsRowDxfId="41"/>
    <tableColumn id="10" xr3:uid="{00000000-0010-0000-0100-00000A000000}" name="Sep" totalsRowFunction="sum" dataDxfId="40" totalsRowDxfId="39"/>
    <tableColumn id="11" xr3:uid="{00000000-0010-0000-0100-00000B000000}" name="Oct" totalsRowFunction="sum" dataDxfId="38" totalsRowDxfId="37"/>
    <tableColumn id="12" xr3:uid="{00000000-0010-0000-0100-00000C000000}" name="Nov" totalsRowFunction="sum" dataDxfId="36" totalsRowDxfId="35"/>
    <tableColumn id="13" xr3:uid="{00000000-0010-0000-0100-00000D000000}" name="Dec" totalsRowFunction="sum" dataDxfId="34" totalsRowDxfId="33"/>
    <tableColumn id="14" xr3:uid="{00000000-0010-0000-0100-00000E000000}" name="YEAR" totalsRowFunction="sum" dataDxfId="32" totalsRowDxfId="31">
      <calculatedColumnFormula>SUM(B10:M10)</calculatedColumnFormula>
    </tableColumn>
  </tableColumns>
  <tableStyleInfo name="Detailed expense estimates Table 2" showFirstColumn="1" showLastColumn="1" showRowStripes="0" showColumnStripes="0"/>
  <extLst>
    <ext xmlns:x14="http://schemas.microsoft.com/office/spreadsheetml/2009/9/main" uri="{504A1905-F514-4f6f-8877-14C23A59335A}">
      <x14:table altText="Office costs table" altTextSummary="Enter office planned costs per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EmplPlan" displayName="tblEmplPlan" ref="A5:N7" totalsRowCount="1" headerRowDxfId="30" dataDxfId="29" totalsRowDxfId="28">
  <autoFilter ref="A5:N6" xr:uid="{00000000-0009-0000-0100-000003000000}"/>
  <tableColumns count="14">
    <tableColumn id="1" xr3:uid="{00000000-0010-0000-0200-000001000000}" name="Income" totalsRowLabel="Subtotal" dataDxfId="27" totalsRowDxfId="26"/>
    <tableColumn id="2" xr3:uid="{00000000-0010-0000-0200-000002000000}" name="Jan" totalsRowFunction="sum" dataDxfId="25" totalsRowDxfId="24"/>
    <tableColumn id="3" xr3:uid="{00000000-0010-0000-0200-000003000000}" name="Feb" totalsRowFunction="sum" dataDxfId="23" totalsRowDxfId="22"/>
    <tableColumn id="4" xr3:uid="{00000000-0010-0000-0200-000004000000}" name="Mar" totalsRowFunction="sum" dataDxfId="21" totalsRowDxfId="20"/>
    <tableColumn id="5" xr3:uid="{00000000-0010-0000-0200-000005000000}" name="Apr" totalsRowFunction="sum" dataDxfId="19" totalsRowDxfId="18"/>
    <tableColumn id="6" xr3:uid="{00000000-0010-0000-0200-000006000000}" name="May" totalsRowFunction="sum" dataDxfId="17" totalsRowDxfId="16"/>
    <tableColumn id="7" xr3:uid="{00000000-0010-0000-0200-000007000000}" name="Jun" totalsRowFunction="sum" dataDxfId="15" totalsRowDxfId="14"/>
    <tableColumn id="8" xr3:uid="{00000000-0010-0000-0200-000008000000}" name="Jul" totalsRowFunction="sum" dataDxfId="13" totalsRowDxfId="12"/>
    <tableColumn id="9" xr3:uid="{00000000-0010-0000-0200-000009000000}" name="Aug" totalsRowFunction="sum" dataDxfId="11" totalsRowDxfId="10"/>
    <tableColumn id="10" xr3:uid="{00000000-0010-0000-0200-00000A000000}" name="Sep" totalsRowFunction="sum" dataDxfId="9" totalsRowDxfId="8"/>
    <tableColumn id="11" xr3:uid="{00000000-0010-0000-0200-00000B000000}" name="Oct" totalsRowFunction="sum" dataDxfId="7" totalsRowDxfId="6"/>
    <tableColumn id="12" xr3:uid="{00000000-0010-0000-0200-00000C000000}" name="Nov" totalsRowFunction="sum" dataDxfId="5" totalsRowDxfId="4"/>
    <tableColumn id="13" xr3:uid="{00000000-0010-0000-0200-00000D000000}" name="Dec" totalsRowFunction="sum" dataDxfId="3" totalsRowDxfId="2"/>
    <tableColumn id="14" xr3:uid="{00000000-0010-0000-0200-00000E000000}" name="YEAR" totalsRowFunction="sum" dataDxfId="1" totalsRowDxfId="0">
      <calculatedColumnFormula>SUM(tblEmplPlan[[Jan]:[Dec]])</calculatedColumnFormula>
    </tableColumn>
  </tableColumns>
  <tableStyleInfo name="Detailed expense estimates Table 2" showFirstColumn="1" showLastColumn="1" showRowStripes="1" showColumnStripes="0"/>
  <extLst>
    <ext xmlns:x14="http://schemas.microsoft.com/office/spreadsheetml/2009/9/main" uri="{504A1905-F514-4f6f-8877-14C23A59335A}">
      <x14:table altText="Table" altTextSummary="Enter planned employee cos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vmlDrawing" Target="../drawings/vmlDrawing4.v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M115"/>
  <sheetViews>
    <sheetView tabSelected="1" workbookViewId="0">
      <selection activeCell="G15" sqref="G15"/>
    </sheetView>
  </sheetViews>
  <sheetFormatPr defaultRowHeight="15" x14ac:dyDescent="0.25"/>
  <cols>
    <col min="1" max="1" width="50" bestFit="1" customWidth="1"/>
    <col min="2" max="2" width="11.5703125" bestFit="1" customWidth="1"/>
    <col min="3" max="3" width="13.42578125" bestFit="1" customWidth="1"/>
    <col min="4" max="4" width="17.7109375" bestFit="1" customWidth="1"/>
  </cols>
  <sheetData>
    <row r="1" spans="1:13" ht="15" customHeight="1" x14ac:dyDescent="0.25">
      <c r="A1" s="106" t="s">
        <v>3</v>
      </c>
      <c r="B1" s="106"/>
      <c r="C1" s="106"/>
      <c r="D1" s="106"/>
      <c r="F1" s="104" t="s">
        <v>118</v>
      </c>
      <c r="G1" s="59"/>
      <c r="H1" s="59"/>
      <c r="I1" s="59"/>
      <c r="J1" s="59"/>
    </row>
    <row r="2" spans="1:13" x14ac:dyDescent="0.25">
      <c r="A2" s="106" t="s">
        <v>0</v>
      </c>
      <c r="B2" s="106"/>
      <c r="C2" s="106"/>
      <c r="D2" s="106"/>
      <c r="F2" s="104" t="s">
        <v>119</v>
      </c>
      <c r="G2" s="59"/>
      <c r="H2" s="59"/>
      <c r="I2" s="59"/>
      <c r="J2" s="59"/>
    </row>
    <row r="3" spans="1:13" x14ac:dyDescent="0.25">
      <c r="A3" s="106" t="s">
        <v>1</v>
      </c>
      <c r="B3" s="106"/>
      <c r="C3" s="106"/>
      <c r="D3" s="106"/>
      <c r="F3" s="59"/>
      <c r="G3" s="59"/>
      <c r="H3" s="59"/>
      <c r="I3" s="59"/>
      <c r="J3" s="59"/>
    </row>
    <row r="4" spans="1:13" ht="15.75" thickBot="1" x14ac:dyDescent="0.3">
      <c r="A4" s="100"/>
      <c r="B4" s="100"/>
      <c r="C4" s="100"/>
      <c r="D4" s="100"/>
      <c r="F4" s="59"/>
      <c r="G4" s="59"/>
      <c r="H4" s="59"/>
      <c r="I4" s="59"/>
      <c r="J4" s="59"/>
    </row>
    <row r="5" spans="1:13" ht="15.75" thickBot="1" x14ac:dyDescent="0.3">
      <c r="A5" s="100"/>
      <c r="B5" s="101" t="s">
        <v>120</v>
      </c>
      <c r="C5" s="102"/>
      <c r="D5" s="103">
        <v>219</v>
      </c>
      <c r="F5" s="59"/>
      <c r="G5" s="59"/>
      <c r="H5" s="59"/>
      <c r="I5" s="59"/>
      <c r="J5" s="59"/>
    </row>
    <row r="6" spans="1:13" ht="15.75" thickBot="1" x14ac:dyDescent="0.3">
      <c r="A6" s="2"/>
      <c r="B6" s="2"/>
      <c r="C6" s="2"/>
      <c r="F6" s="59"/>
      <c r="G6" s="59"/>
      <c r="H6" s="59"/>
      <c r="I6" s="59"/>
      <c r="J6" s="59"/>
    </row>
    <row r="7" spans="1:13" ht="15.75" thickBot="1" x14ac:dyDescent="0.3">
      <c r="A7" s="88" t="s">
        <v>62</v>
      </c>
      <c r="B7" s="89">
        <f>Table1[[#Totals],[BALANCE]]</f>
        <v>400</v>
      </c>
      <c r="C7" s="2"/>
      <c r="F7" s="59"/>
      <c r="G7" s="59"/>
      <c r="H7" s="59"/>
      <c r="I7" s="59"/>
      <c r="J7" s="59"/>
    </row>
    <row r="8" spans="1:13" ht="15.75" thickBot="1" x14ac:dyDescent="0.3">
      <c r="A8" s="2"/>
      <c r="B8" s="2"/>
      <c r="C8" s="2"/>
      <c r="I8" s="108" t="s">
        <v>108</v>
      </c>
      <c r="J8" s="108"/>
      <c r="K8" s="108"/>
      <c r="L8" s="108"/>
      <c r="M8" s="108"/>
    </row>
    <row r="9" spans="1:13" ht="15.75" thickBot="1" x14ac:dyDescent="0.3">
      <c r="A9" s="85" t="s">
        <v>29</v>
      </c>
      <c r="B9" s="86" t="s">
        <v>27</v>
      </c>
      <c r="C9" s="86" t="s">
        <v>28</v>
      </c>
      <c r="D9" s="87" t="s">
        <v>9</v>
      </c>
      <c r="I9" s="108"/>
      <c r="J9" s="108"/>
      <c r="K9" s="108"/>
      <c r="L9" s="108"/>
      <c r="M9" s="108"/>
    </row>
    <row r="10" spans="1:13" x14ac:dyDescent="0.25">
      <c r="A10" t="s">
        <v>10</v>
      </c>
      <c r="B10" s="50">
        <v>100</v>
      </c>
      <c r="C10" s="10">
        <v>320</v>
      </c>
      <c r="D10" s="1">
        <f t="shared" ref="D10:D20" si="0">B10-C10</f>
        <v>-220</v>
      </c>
      <c r="I10" s="108"/>
      <c r="J10" s="108"/>
      <c r="K10" s="108"/>
      <c r="L10" s="108"/>
      <c r="M10" s="108"/>
    </row>
    <row r="11" spans="1:13" x14ac:dyDescent="0.25">
      <c r="A11" t="s">
        <v>4</v>
      </c>
      <c r="B11" s="50">
        <v>3055</v>
      </c>
      <c r="C11" s="10">
        <v>0</v>
      </c>
      <c r="D11" s="1">
        <f t="shared" si="0"/>
        <v>3055</v>
      </c>
      <c r="I11" s="108"/>
      <c r="J11" s="108"/>
      <c r="K11" s="108"/>
      <c r="L11" s="108"/>
      <c r="M11" s="108"/>
    </row>
    <row r="12" spans="1:13" x14ac:dyDescent="0.25">
      <c r="A12" t="s">
        <v>66</v>
      </c>
      <c r="B12" s="50">
        <v>375</v>
      </c>
      <c r="C12" s="10">
        <v>0</v>
      </c>
      <c r="D12" s="1">
        <f t="shared" si="0"/>
        <v>375</v>
      </c>
      <c r="I12" s="108"/>
      <c r="J12" s="108"/>
      <c r="K12" s="108"/>
      <c r="L12" s="108"/>
      <c r="M12" s="108"/>
    </row>
    <row r="13" spans="1:13" x14ac:dyDescent="0.25">
      <c r="A13" t="s">
        <v>12</v>
      </c>
      <c r="B13" s="50">
        <v>1500</v>
      </c>
      <c r="C13" s="10">
        <v>3000</v>
      </c>
      <c r="D13" s="1">
        <f t="shared" si="0"/>
        <v>-1500</v>
      </c>
      <c r="I13" s="108"/>
      <c r="J13" s="108"/>
      <c r="K13" s="108"/>
      <c r="L13" s="108"/>
      <c r="M13" s="108"/>
    </row>
    <row r="14" spans="1:13" x14ac:dyDescent="0.25">
      <c r="A14" t="s">
        <v>31</v>
      </c>
      <c r="B14" s="50">
        <v>3000</v>
      </c>
      <c r="C14" s="10">
        <v>0</v>
      </c>
      <c r="D14" s="1">
        <f t="shared" si="0"/>
        <v>3000</v>
      </c>
    </row>
    <row r="15" spans="1:13" ht="15" customHeight="1" x14ac:dyDescent="0.25">
      <c r="A15" t="s">
        <v>30</v>
      </c>
      <c r="B15" s="50">
        <v>10000</v>
      </c>
      <c r="C15" s="10">
        <v>8500</v>
      </c>
      <c r="D15" s="1">
        <f t="shared" si="0"/>
        <v>1500</v>
      </c>
    </row>
    <row r="16" spans="1:13" x14ac:dyDescent="0.25">
      <c r="A16" t="s">
        <v>121</v>
      </c>
      <c r="B16" s="50">
        <v>1050</v>
      </c>
      <c r="C16" s="10">
        <v>200</v>
      </c>
      <c r="D16" s="1">
        <f t="shared" si="0"/>
        <v>850</v>
      </c>
    </row>
    <row r="17" spans="1:4" x14ac:dyDescent="0.25">
      <c r="A17" t="s">
        <v>60</v>
      </c>
      <c r="B17" s="50">
        <v>0</v>
      </c>
      <c r="C17" s="10">
        <v>35</v>
      </c>
      <c r="D17" s="1">
        <v>0</v>
      </c>
    </row>
    <row r="18" spans="1:4" x14ac:dyDescent="0.25">
      <c r="A18" t="s">
        <v>5</v>
      </c>
      <c r="B18" s="50">
        <v>117</v>
      </c>
      <c r="C18" s="10">
        <v>0</v>
      </c>
      <c r="D18" s="1">
        <f t="shared" si="0"/>
        <v>117</v>
      </c>
    </row>
    <row r="19" spans="1:4" x14ac:dyDescent="0.25">
      <c r="A19" t="s">
        <v>6</v>
      </c>
      <c r="B19" s="50">
        <v>10</v>
      </c>
      <c r="C19" s="10">
        <v>0</v>
      </c>
      <c r="D19" s="1">
        <f t="shared" si="0"/>
        <v>10</v>
      </c>
    </row>
    <row r="20" spans="1:4" x14ac:dyDescent="0.25">
      <c r="A20" t="s">
        <v>54</v>
      </c>
      <c r="B20" s="50"/>
      <c r="C20" s="10">
        <v>55</v>
      </c>
      <c r="D20" s="1">
        <f t="shared" si="0"/>
        <v>-55</v>
      </c>
    </row>
    <row r="21" spans="1:4" x14ac:dyDescent="0.25">
      <c r="A21" s="12" t="s">
        <v>7</v>
      </c>
      <c r="B21" s="13">
        <f>SUM(B10:B20)</f>
        <v>19207</v>
      </c>
      <c r="C21" s="11">
        <f>SUM(C10:C20)</f>
        <v>12110</v>
      </c>
      <c r="D21" s="105">
        <f>B21-C21+D5</f>
        <v>7316</v>
      </c>
    </row>
    <row r="22" spans="1:4" x14ac:dyDescent="0.25">
      <c r="B22" s="1"/>
      <c r="C22" s="1"/>
    </row>
    <row r="23" spans="1:4" ht="190.5" customHeight="1" x14ac:dyDescent="0.25">
      <c r="A23" s="107" t="s">
        <v>74</v>
      </c>
      <c r="B23" s="107"/>
      <c r="C23" s="107"/>
      <c r="D23" s="107"/>
    </row>
    <row r="24" spans="1:4" x14ac:dyDescent="0.25">
      <c r="A24" s="107"/>
      <c r="B24" s="107"/>
      <c r="C24" s="107"/>
      <c r="D24" s="107"/>
    </row>
    <row r="25" spans="1:4" x14ac:dyDescent="0.25">
      <c r="A25" s="58"/>
      <c r="B25" s="58"/>
      <c r="C25" s="58"/>
      <c r="D25" s="58"/>
    </row>
    <row r="26" spans="1:4" x14ac:dyDescent="0.25">
      <c r="A26" s="58"/>
      <c r="B26" s="58"/>
      <c r="C26" s="58"/>
      <c r="D26" s="58"/>
    </row>
    <row r="27" spans="1:4" x14ac:dyDescent="0.25">
      <c r="B27" s="1"/>
      <c r="C27" s="1"/>
    </row>
    <row r="28" spans="1:4" x14ac:dyDescent="0.25">
      <c r="B28" s="1"/>
      <c r="C28" s="1"/>
    </row>
    <row r="29" spans="1:4" x14ac:dyDescent="0.25">
      <c r="B29" s="1"/>
      <c r="C29" s="1"/>
    </row>
    <row r="30" spans="1:4" x14ac:dyDescent="0.25">
      <c r="B30" s="1"/>
      <c r="C30" s="1"/>
    </row>
    <row r="31" spans="1:4" x14ac:dyDescent="0.25">
      <c r="B31" s="1"/>
      <c r="C31" s="1"/>
    </row>
    <row r="32" spans="1:4" x14ac:dyDescent="0.25">
      <c r="B32" s="1"/>
      <c r="C32" s="1"/>
    </row>
    <row r="33" spans="2:3" x14ac:dyDescent="0.25">
      <c r="B33" s="1"/>
      <c r="C33" s="1"/>
    </row>
    <row r="34" spans="2:3" x14ac:dyDescent="0.25">
      <c r="B34" s="1"/>
      <c r="C34" s="1"/>
    </row>
    <row r="35" spans="2:3" x14ac:dyDescent="0.25">
      <c r="B35" s="1"/>
      <c r="C35" s="1"/>
    </row>
    <row r="36" spans="2:3" x14ac:dyDescent="0.25">
      <c r="B36" s="1"/>
      <c r="C36" s="1"/>
    </row>
    <row r="37" spans="2:3" x14ac:dyDescent="0.25">
      <c r="B37" s="1"/>
      <c r="C37" s="1"/>
    </row>
    <row r="38" spans="2:3" x14ac:dyDescent="0.25">
      <c r="B38" s="1"/>
      <c r="C38" s="1"/>
    </row>
    <row r="39" spans="2:3" x14ac:dyDescent="0.25">
      <c r="B39" s="1"/>
      <c r="C39" s="1"/>
    </row>
    <row r="40" spans="2:3" x14ac:dyDescent="0.25">
      <c r="B40" s="1"/>
      <c r="C40" s="1"/>
    </row>
    <row r="41" spans="2:3" x14ac:dyDescent="0.25">
      <c r="B41" s="1"/>
      <c r="C41" s="1"/>
    </row>
    <row r="42" spans="2:3" x14ac:dyDescent="0.25">
      <c r="B42" s="1"/>
      <c r="C42" s="1"/>
    </row>
    <row r="43" spans="2:3" x14ac:dyDescent="0.25">
      <c r="B43" s="1"/>
      <c r="C43" s="1"/>
    </row>
    <row r="44" spans="2:3" x14ac:dyDescent="0.25">
      <c r="B44" s="1"/>
      <c r="C44" s="1"/>
    </row>
    <row r="45" spans="2:3" x14ac:dyDescent="0.25">
      <c r="B45" s="1"/>
      <c r="C45" s="1"/>
    </row>
    <row r="46" spans="2:3" x14ac:dyDescent="0.25">
      <c r="B46" s="1"/>
      <c r="C46" s="1"/>
    </row>
    <row r="47" spans="2:3" x14ac:dyDescent="0.25">
      <c r="B47" s="1"/>
      <c r="C47" s="1"/>
    </row>
    <row r="48" spans="2:3" x14ac:dyDescent="0.25">
      <c r="B48" s="1"/>
      <c r="C48" s="1"/>
    </row>
    <row r="49" spans="2:3" x14ac:dyDescent="0.25">
      <c r="B49" s="1"/>
      <c r="C49" s="1"/>
    </row>
    <row r="50" spans="2:3" x14ac:dyDescent="0.25">
      <c r="B50" s="1"/>
      <c r="C50" s="1"/>
    </row>
    <row r="51" spans="2:3" x14ac:dyDescent="0.25">
      <c r="B51" s="1"/>
      <c r="C51" s="1"/>
    </row>
    <row r="52" spans="2:3" x14ac:dyDescent="0.25">
      <c r="B52" s="1"/>
      <c r="C52" s="1"/>
    </row>
    <row r="53" spans="2:3" x14ac:dyDescent="0.25">
      <c r="B53" s="1"/>
      <c r="C53" s="1"/>
    </row>
    <row r="54" spans="2:3" x14ac:dyDescent="0.25">
      <c r="B54" s="1"/>
      <c r="C54" s="1"/>
    </row>
    <row r="55" spans="2:3" x14ac:dyDescent="0.25">
      <c r="B55" s="1"/>
      <c r="C55" s="1"/>
    </row>
    <row r="56" spans="2:3" x14ac:dyDescent="0.25">
      <c r="B56" s="1"/>
      <c r="C56" s="1"/>
    </row>
    <row r="57" spans="2:3" x14ac:dyDescent="0.25">
      <c r="B57" s="1"/>
      <c r="C57" s="1"/>
    </row>
    <row r="58" spans="2:3" x14ac:dyDescent="0.25">
      <c r="B58" s="1"/>
      <c r="C58" s="1"/>
    </row>
    <row r="59" spans="2:3" x14ac:dyDescent="0.25">
      <c r="B59" s="1"/>
      <c r="C59" s="1"/>
    </row>
    <row r="60" spans="2:3" x14ac:dyDescent="0.25">
      <c r="B60" s="1"/>
      <c r="C60" s="1"/>
    </row>
    <row r="61" spans="2:3" x14ac:dyDescent="0.25">
      <c r="B61" s="1"/>
      <c r="C61" s="1"/>
    </row>
    <row r="62" spans="2:3" x14ac:dyDescent="0.25">
      <c r="B62" s="1"/>
      <c r="C62" s="1"/>
    </row>
    <row r="63" spans="2:3" x14ac:dyDescent="0.25">
      <c r="B63" s="1"/>
      <c r="C63" s="1"/>
    </row>
    <row r="64" spans="2:3" x14ac:dyDescent="0.25">
      <c r="B64" s="1"/>
      <c r="C64" s="1"/>
    </row>
    <row r="65" spans="2:3" x14ac:dyDescent="0.25">
      <c r="B65" s="1"/>
      <c r="C65" s="1"/>
    </row>
    <row r="66" spans="2:3" x14ac:dyDescent="0.25">
      <c r="B66" s="1"/>
      <c r="C66" s="1"/>
    </row>
    <row r="67" spans="2:3" x14ac:dyDescent="0.25">
      <c r="B67" s="1"/>
      <c r="C67" s="1"/>
    </row>
    <row r="68" spans="2:3" x14ac:dyDescent="0.25">
      <c r="B68" s="1"/>
      <c r="C68" s="1"/>
    </row>
    <row r="69" spans="2:3" x14ac:dyDescent="0.25">
      <c r="B69" s="1"/>
      <c r="C69" s="1"/>
    </row>
    <row r="70" spans="2:3" x14ac:dyDescent="0.25">
      <c r="B70" s="1"/>
      <c r="C70" s="1"/>
    </row>
    <row r="71" spans="2:3" x14ac:dyDescent="0.25">
      <c r="B71" s="1"/>
      <c r="C71" s="1"/>
    </row>
    <row r="72" spans="2:3" x14ac:dyDescent="0.25">
      <c r="B72" s="1"/>
      <c r="C72" s="1"/>
    </row>
    <row r="73" spans="2:3" x14ac:dyDescent="0.25">
      <c r="B73" s="1"/>
      <c r="C73" s="1"/>
    </row>
    <row r="74" spans="2:3" x14ac:dyDescent="0.25">
      <c r="B74" s="1"/>
      <c r="C74" s="1"/>
    </row>
    <row r="75" spans="2:3" x14ac:dyDescent="0.25">
      <c r="B75" s="1"/>
      <c r="C75" s="1"/>
    </row>
    <row r="76" spans="2:3" x14ac:dyDescent="0.25">
      <c r="B76" s="1"/>
      <c r="C76" s="1"/>
    </row>
    <row r="77" spans="2:3" x14ac:dyDescent="0.25">
      <c r="B77" s="1"/>
      <c r="C77" s="1"/>
    </row>
    <row r="78" spans="2:3" x14ac:dyDescent="0.25">
      <c r="B78" s="1"/>
      <c r="C78" s="1"/>
    </row>
    <row r="79" spans="2:3" x14ac:dyDescent="0.25">
      <c r="B79" s="1"/>
      <c r="C79" s="1"/>
    </row>
    <row r="80" spans="2:3" x14ac:dyDescent="0.25">
      <c r="B80" s="1"/>
      <c r="C80" s="1"/>
    </row>
    <row r="81" spans="2:3" x14ac:dyDescent="0.25">
      <c r="B81" s="1"/>
      <c r="C81" s="1"/>
    </row>
    <row r="82" spans="2:3" x14ac:dyDescent="0.25">
      <c r="B82" s="1"/>
      <c r="C82" s="1"/>
    </row>
    <row r="83" spans="2:3" x14ac:dyDescent="0.25">
      <c r="B83" s="1"/>
      <c r="C83" s="1"/>
    </row>
    <row r="84" spans="2:3" x14ac:dyDescent="0.25">
      <c r="B84" s="1"/>
      <c r="C84" s="1"/>
    </row>
    <row r="85" spans="2:3" x14ac:dyDescent="0.25">
      <c r="B85" s="1"/>
      <c r="C85" s="1"/>
    </row>
    <row r="86" spans="2:3" x14ac:dyDescent="0.25">
      <c r="B86" s="1"/>
      <c r="C86" s="1"/>
    </row>
    <row r="87" spans="2:3" x14ac:dyDescent="0.25">
      <c r="B87" s="1"/>
      <c r="C87" s="1"/>
    </row>
    <row r="88" spans="2:3" x14ac:dyDescent="0.25">
      <c r="B88" s="1"/>
      <c r="C88" s="1"/>
    </row>
    <row r="89" spans="2:3" x14ac:dyDescent="0.25">
      <c r="B89" s="1"/>
      <c r="C89" s="1"/>
    </row>
    <row r="90" spans="2:3" x14ac:dyDescent="0.25">
      <c r="B90" s="1"/>
      <c r="C90" s="1"/>
    </row>
    <row r="91" spans="2:3" x14ac:dyDescent="0.25">
      <c r="B91" s="1"/>
      <c r="C91" s="1"/>
    </row>
    <row r="92" spans="2:3" x14ac:dyDescent="0.25">
      <c r="B92" s="1"/>
      <c r="C92" s="1"/>
    </row>
    <row r="93" spans="2:3" x14ac:dyDescent="0.25">
      <c r="B93" s="1"/>
      <c r="C93" s="1"/>
    </row>
    <row r="94" spans="2:3" x14ac:dyDescent="0.25">
      <c r="B94" s="1"/>
      <c r="C94" s="1"/>
    </row>
    <row r="95" spans="2:3" x14ac:dyDescent="0.25">
      <c r="B95" s="1"/>
      <c r="C95" s="1"/>
    </row>
    <row r="96" spans="2:3" x14ac:dyDescent="0.25">
      <c r="B96" s="1"/>
      <c r="C96" s="1"/>
    </row>
    <row r="97" spans="2:3" x14ac:dyDescent="0.25">
      <c r="B97" s="1"/>
      <c r="C97" s="1"/>
    </row>
    <row r="98" spans="2:3" x14ac:dyDescent="0.25">
      <c r="B98" s="1"/>
      <c r="C98" s="1"/>
    </row>
    <row r="99" spans="2:3" x14ac:dyDescent="0.25">
      <c r="B99" s="1"/>
      <c r="C99" s="1"/>
    </row>
    <row r="100" spans="2:3" x14ac:dyDescent="0.25">
      <c r="B100" s="1"/>
      <c r="C100" s="1"/>
    </row>
    <row r="101" spans="2:3" x14ac:dyDescent="0.25">
      <c r="B101" s="1"/>
      <c r="C101" s="1"/>
    </row>
    <row r="102" spans="2:3" x14ac:dyDescent="0.25">
      <c r="B102" s="1"/>
      <c r="C102" s="1"/>
    </row>
    <row r="103" spans="2:3" x14ac:dyDescent="0.25">
      <c r="B103" s="1"/>
      <c r="C103" s="1"/>
    </row>
    <row r="104" spans="2:3" x14ac:dyDescent="0.25">
      <c r="B104" s="1"/>
      <c r="C104" s="1"/>
    </row>
    <row r="105" spans="2:3" x14ac:dyDescent="0.25">
      <c r="B105" s="1"/>
      <c r="C105" s="1"/>
    </row>
    <row r="106" spans="2:3" x14ac:dyDescent="0.25">
      <c r="B106" s="1"/>
      <c r="C106" s="1"/>
    </row>
    <row r="107" spans="2:3" x14ac:dyDescent="0.25">
      <c r="B107" s="1"/>
      <c r="C107" s="1"/>
    </row>
    <row r="108" spans="2:3" x14ac:dyDescent="0.25">
      <c r="B108" s="1"/>
      <c r="C108" s="1"/>
    </row>
    <row r="109" spans="2:3" x14ac:dyDescent="0.25">
      <c r="B109" s="1"/>
      <c r="C109" s="1"/>
    </row>
    <row r="110" spans="2:3" x14ac:dyDescent="0.25">
      <c r="B110" s="1"/>
      <c r="C110" s="1"/>
    </row>
    <row r="111" spans="2:3" x14ac:dyDescent="0.25">
      <c r="B111" s="1"/>
      <c r="C111" s="1"/>
    </row>
    <row r="112" spans="2:3" x14ac:dyDescent="0.25">
      <c r="B112" s="1"/>
      <c r="C112" s="1"/>
    </row>
    <row r="113" spans="2:3" x14ac:dyDescent="0.25">
      <c r="B113" s="1"/>
      <c r="C113" s="1"/>
    </row>
    <row r="114" spans="2:3" x14ac:dyDescent="0.25">
      <c r="B114" s="1"/>
      <c r="C114" s="1"/>
    </row>
    <row r="115" spans="2:3" x14ac:dyDescent="0.25">
      <c r="B115" s="1"/>
      <c r="C115" s="1"/>
    </row>
  </sheetData>
  <mergeCells count="5">
    <mergeCell ref="A1:D1"/>
    <mergeCell ref="A2:D2"/>
    <mergeCell ref="A3:D3"/>
    <mergeCell ref="A23:D24"/>
    <mergeCell ref="I8:M1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E24"/>
  <sheetViews>
    <sheetView workbookViewId="0">
      <selection activeCell="B16" sqref="B16"/>
    </sheetView>
  </sheetViews>
  <sheetFormatPr defaultRowHeight="15" x14ac:dyDescent="0.25"/>
  <cols>
    <col min="1" max="1" width="35.5703125" bestFit="1" customWidth="1"/>
    <col min="2" max="2" width="30.42578125" bestFit="1" customWidth="1"/>
    <col min="3" max="3" width="16.7109375" bestFit="1" customWidth="1"/>
    <col min="4" max="4" width="20.5703125" bestFit="1" customWidth="1"/>
    <col min="5" max="5" width="55.28515625" bestFit="1" customWidth="1"/>
  </cols>
  <sheetData>
    <row r="1" spans="1:5" ht="21.75" thickBot="1" x14ac:dyDescent="0.4">
      <c r="A1" s="109" t="s">
        <v>25</v>
      </c>
      <c r="B1" s="109"/>
      <c r="C1" s="109"/>
      <c r="D1" s="109"/>
      <c r="E1" s="109"/>
    </row>
    <row r="2" spans="1:5" ht="15.75" thickBot="1" x14ac:dyDescent="0.3">
      <c r="A2" s="85" t="s">
        <v>109</v>
      </c>
      <c r="B2" s="91" t="s">
        <v>110</v>
      </c>
      <c r="C2" s="91" t="s">
        <v>13</v>
      </c>
      <c r="D2" s="91" t="s">
        <v>14</v>
      </c>
      <c r="E2" s="87" t="s">
        <v>15</v>
      </c>
    </row>
    <row r="3" spans="1:5" x14ac:dyDescent="0.25">
      <c r="A3" s="92" t="s">
        <v>16</v>
      </c>
      <c r="B3" s="52">
        <v>499</v>
      </c>
      <c r="C3" s="55">
        <v>42266</v>
      </c>
      <c r="D3" t="s">
        <v>17</v>
      </c>
      <c r="E3" t="s">
        <v>18</v>
      </c>
    </row>
    <row r="4" spans="1:5" x14ac:dyDescent="0.25">
      <c r="A4" s="92" t="s">
        <v>19</v>
      </c>
      <c r="B4" s="52">
        <v>239</v>
      </c>
      <c r="C4" s="55">
        <v>42139</v>
      </c>
      <c r="D4" t="s">
        <v>20</v>
      </c>
      <c r="E4" t="s">
        <v>21</v>
      </c>
    </row>
    <row r="5" spans="1:5" x14ac:dyDescent="0.25">
      <c r="A5" s="92" t="s">
        <v>71</v>
      </c>
      <c r="B5" s="52">
        <f>'Financial Statement'!D21</f>
        <v>7316</v>
      </c>
      <c r="C5" s="56" t="s">
        <v>70</v>
      </c>
      <c r="D5" t="s">
        <v>70</v>
      </c>
    </row>
    <row r="6" spans="1:5" x14ac:dyDescent="0.25">
      <c r="A6" s="92" t="s">
        <v>72</v>
      </c>
      <c r="B6" s="52">
        <v>400</v>
      </c>
      <c r="C6" s="56" t="s">
        <v>70</v>
      </c>
      <c r="D6" t="s">
        <v>70</v>
      </c>
    </row>
    <row r="7" spans="1:5" x14ac:dyDescent="0.25">
      <c r="B7" s="52"/>
      <c r="C7" s="56"/>
    </row>
    <row r="8" spans="1:5" x14ac:dyDescent="0.25">
      <c r="B8" s="52"/>
      <c r="C8" s="56"/>
    </row>
    <row r="9" spans="1:5" x14ac:dyDescent="0.25">
      <c r="B9" s="52"/>
      <c r="C9" s="56"/>
    </row>
    <row r="10" spans="1:5" x14ac:dyDescent="0.25">
      <c r="C10" s="56"/>
    </row>
    <row r="11" spans="1:5" x14ac:dyDescent="0.25">
      <c r="C11" s="56"/>
    </row>
    <row r="12" spans="1:5" ht="21.75" thickBot="1" x14ac:dyDescent="0.4">
      <c r="A12" s="109" t="s">
        <v>26</v>
      </c>
      <c r="B12" s="109"/>
      <c r="C12" s="109"/>
      <c r="D12" s="109"/>
      <c r="E12" s="109"/>
    </row>
    <row r="13" spans="1:5" ht="15.75" thickBot="1" x14ac:dyDescent="0.3">
      <c r="A13" s="85" t="s">
        <v>109</v>
      </c>
      <c r="B13" s="91" t="s">
        <v>111</v>
      </c>
      <c r="C13" s="91" t="s">
        <v>112</v>
      </c>
      <c r="D13" s="91"/>
      <c r="E13" s="87" t="s">
        <v>15</v>
      </c>
    </row>
    <row r="14" spans="1:5" x14ac:dyDescent="0.25">
      <c r="A14" s="9"/>
    </row>
    <row r="15" spans="1:5" x14ac:dyDescent="0.25">
      <c r="A15" s="9"/>
    </row>
    <row r="16" spans="1:5" x14ac:dyDescent="0.25">
      <c r="A16" s="9"/>
    </row>
    <row r="17" spans="1:3" x14ac:dyDescent="0.25">
      <c r="A17" s="9"/>
    </row>
    <row r="19" spans="1:3" ht="15" customHeight="1" x14ac:dyDescent="0.25">
      <c r="B19" s="108" t="s">
        <v>107</v>
      </c>
      <c r="C19" s="108"/>
    </row>
    <row r="20" spans="1:3" x14ac:dyDescent="0.25">
      <c r="B20" s="108"/>
      <c r="C20" s="108"/>
    </row>
    <row r="21" spans="1:3" x14ac:dyDescent="0.25">
      <c r="B21" s="108"/>
      <c r="C21" s="108"/>
    </row>
    <row r="22" spans="1:3" x14ac:dyDescent="0.25">
      <c r="B22" s="108"/>
      <c r="C22" s="108"/>
    </row>
    <row r="23" spans="1:3" x14ac:dyDescent="0.25">
      <c r="B23" s="108"/>
      <c r="C23" s="108"/>
    </row>
    <row r="24" spans="1:3" x14ac:dyDescent="0.25">
      <c r="B24" s="108"/>
      <c r="C24" s="108"/>
    </row>
  </sheetData>
  <mergeCells count="3">
    <mergeCell ref="A1:E1"/>
    <mergeCell ref="A12:E12"/>
    <mergeCell ref="B19:C24"/>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
  <sheetViews>
    <sheetView workbookViewId="0">
      <selection activeCell="F2" sqref="F2"/>
    </sheetView>
  </sheetViews>
  <sheetFormatPr defaultColWidth="10.28515625" defaultRowHeight="15" x14ac:dyDescent="0.25"/>
  <cols>
    <col min="1" max="1" width="10.7109375" style="14" customWidth="1"/>
    <col min="2" max="2" width="46.7109375" style="14" bestFit="1" customWidth="1"/>
    <col min="3" max="3" width="26.85546875" style="14" bestFit="1" customWidth="1"/>
    <col min="4" max="4" width="2.85546875" style="14" hidden="1" customWidth="1"/>
    <col min="5" max="5" width="30.85546875" style="14" bestFit="1" customWidth="1"/>
    <col min="6" max="7" width="10.5703125" style="14" customWidth="1"/>
    <col min="8" max="8" width="13.42578125" style="14" customWidth="1"/>
    <col min="9" max="9" width="10.28515625" style="14"/>
    <col min="10" max="10" width="24" style="14" customWidth="1"/>
    <col min="11" max="16384" width="10.28515625" style="14"/>
  </cols>
  <sheetData>
    <row r="1" spans="1:10" ht="21" x14ac:dyDescent="0.25">
      <c r="A1" s="90" t="s">
        <v>33</v>
      </c>
      <c r="B1" s="28"/>
      <c r="C1" s="28"/>
      <c r="D1" s="28"/>
      <c r="E1" s="28"/>
      <c r="F1" s="28"/>
      <c r="G1" s="28"/>
      <c r="H1" s="28"/>
    </row>
    <row r="2" spans="1:10" x14ac:dyDescent="0.25">
      <c r="G2" s="110" t="s">
        <v>34</v>
      </c>
      <c r="H2" s="110"/>
      <c r="J2" s="15"/>
    </row>
    <row r="3" spans="1:10" x14ac:dyDescent="0.25">
      <c r="A3" s="16" t="s">
        <v>51</v>
      </c>
      <c r="F3" s="17" t="s">
        <v>35</v>
      </c>
      <c r="G3" s="111" t="s">
        <v>75</v>
      </c>
      <c r="H3" s="112"/>
      <c r="J3" s="18"/>
    </row>
    <row r="4" spans="1:10" x14ac:dyDescent="0.25">
      <c r="A4" s="16"/>
      <c r="F4" s="17" t="s">
        <v>36</v>
      </c>
      <c r="G4" s="111" t="s">
        <v>75</v>
      </c>
      <c r="H4" s="112"/>
    </row>
    <row r="5" spans="1:10" s="16" customFormat="1" ht="15.75" thickBot="1" x14ac:dyDescent="0.3">
      <c r="A5" s="19"/>
      <c r="B5" s="19"/>
      <c r="E5" s="14"/>
      <c r="F5" s="14"/>
      <c r="G5" s="20"/>
      <c r="H5" s="14"/>
    </row>
    <row r="6" spans="1:10" ht="30.75" thickBot="1" x14ac:dyDescent="0.3">
      <c r="A6" s="42" t="s">
        <v>37</v>
      </c>
      <c r="B6" s="44" t="s">
        <v>38</v>
      </c>
      <c r="C6" s="45" t="s">
        <v>39</v>
      </c>
      <c r="D6" s="46" t="s">
        <v>40</v>
      </c>
      <c r="E6" s="43" t="s">
        <v>52</v>
      </c>
      <c r="F6" s="47" t="s">
        <v>41</v>
      </c>
      <c r="G6" s="47" t="s">
        <v>42</v>
      </c>
      <c r="H6" s="48" t="s">
        <v>43</v>
      </c>
    </row>
    <row r="7" spans="1:10" s="16" customFormat="1" x14ac:dyDescent="0.25">
      <c r="A7" s="21"/>
      <c r="B7" s="22"/>
      <c r="C7" s="22" t="s">
        <v>44</v>
      </c>
      <c r="D7" s="23"/>
      <c r="E7" s="24"/>
      <c r="F7" s="25"/>
      <c r="G7" s="25"/>
      <c r="H7" s="26">
        <v>400</v>
      </c>
    </row>
    <row r="8" spans="1:10" s="16" customFormat="1" x14ac:dyDescent="0.25">
      <c r="A8" s="49">
        <v>43152</v>
      </c>
      <c r="B8" s="27" t="s">
        <v>53</v>
      </c>
      <c r="C8" s="27" t="s">
        <v>55</v>
      </c>
      <c r="D8" s="28"/>
      <c r="E8" s="29" t="s">
        <v>56</v>
      </c>
      <c r="F8" s="40">
        <v>55</v>
      </c>
      <c r="G8" s="38"/>
      <c r="H8" s="26">
        <f t="shared" ref="H8:H29" ca="1" si="0">IF(ISBLANK(A8),"",IFERROR(OFFSET(H8,-1,0,1,1)+G8-F8,G8-F8))</f>
        <v>345</v>
      </c>
    </row>
    <row r="9" spans="1:10" s="16" customFormat="1" x14ac:dyDescent="0.25">
      <c r="A9" s="49">
        <v>43152</v>
      </c>
      <c r="B9" s="27" t="s">
        <v>57</v>
      </c>
      <c r="C9" s="27" t="s">
        <v>58</v>
      </c>
      <c r="D9" s="28"/>
      <c r="E9" s="29" t="s">
        <v>59</v>
      </c>
      <c r="F9" s="40"/>
      <c r="G9" s="38">
        <v>5</v>
      </c>
      <c r="H9" s="26">
        <f t="shared" ca="1" si="0"/>
        <v>350</v>
      </c>
    </row>
    <row r="10" spans="1:10" s="16" customFormat="1" x14ac:dyDescent="0.25">
      <c r="A10" s="49">
        <v>43152</v>
      </c>
      <c r="B10" s="27" t="s">
        <v>63</v>
      </c>
      <c r="C10" s="27" t="s">
        <v>58</v>
      </c>
      <c r="D10" s="28"/>
      <c r="E10" s="29" t="s">
        <v>61</v>
      </c>
      <c r="F10" s="40"/>
      <c r="G10" s="38">
        <v>5</v>
      </c>
      <c r="H10" s="26">
        <f t="shared" ca="1" si="0"/>
        <v>355</v>
      </c>
    </row>
    <row r="11" spans="1:10" s="16" customFormat="1" x14ac:dyDescent="0.25">
      <c r="A11" s="49">
        <v>43152</v>
      </c>
      <c r="B11" s="27" t="s">
        <v>64</v>
      </c>
      <c r="C11" s="27" t="s">
        <v>58</v>
      </c>
      <c r="D11" s="28"/>
      <c r="E11" s="29" t="s">
        <v>59</v>
      </c>
      <c r="F11" s="40"/>
      <c r="G11" s="38">
        <v>5</v>
      </c>
      <c r="H11" s="26">
        <f t="shared" ca="1" si="0"/>
        <v>360</v>
      </c>
    </row>
    <row r="12" spans="1:10" s="16" customFormat="1" x14ac:dyDescent="0.25">
      <c r="A12" s="49">
        <v>43152</v>
      </c>
      <c r="B12" s="27" t="s">
        <v>65</v>
      </c>
      <c r="C12" s="27" t="s">
        <v>58</v>
      </c>
      <c r="D12" s="28"/>
      <c r="E12" s="29" t="s">
        <v>59</v>
      </c>
      <c r="F12" s="40"/>
      <c r="G12" s="38">
        <v>5</v>
      </c>
      <c r="H12" s="26">
        <f t="shared" ca="1" si="0"/>
        <v>365</v>
      </c>
    </row>
    <row r="13" spans="1:10" s="16" customFormat="1" x14ac:dyDescent="0.25">
      <c r="A13" s="49">
        <v>43381</v>
      </c>
      <c r="B13" s="18" t="s">
        <v>68</v>
      </c>
      <c r="C13" s="27" t="s">
        <v>67</v>
      </c>
      <c r="D13" s="28"/>
      <c r="E13" s="29" t="s">
        <v>59</v>
      </c>
      <c r="F13" s="40"/>
      <c r="G13" s="38">
        <v>35</v>
      </c>
      <c r="H13" s="26">
        <f t="shared" ca="1" si="0"/>
        <v>400</v>
      </c>
    </row>
    <row r="14" spans="1:10" s="16" customFormat="1" x14ac:dyDescent="0.25">
      <c r="A14" s="49"/>
      <c r="B14" s="27"/>
      <c r="C14" s="27"/>
      <c r="D14" s="28"/>
      <c r="E14" s="29"/>
      <c r="F14" s="40"/>
      <c r="G14" s="38"/>
      <c r="H14" s="26" t="str">
        <f t="shared" ca="1" si="0"/>
        <v/>
      </c>
    </row>
    <row r="15" spans="1:10" s="16" customFormat="1" x14ac:dyDescent="0.25">
      <c r="A15" s="49"/>
      <c r="B15" s="27"/>
      <c r="C15" s="27"/>
      <c r="D15" s="28"/>
      <c r="E15" s="29"/>
      <c r="F15" s="40"/>
      <c r="G15" s="38"/>
      <c r="H15" s="26" t="str">
        <f t="shared" ca="1" si="0"/>
        <v/>
      </c>
    </row>
    <row r="16" spans="1:10" s="16" customFormat="1" x14ac:dyDescent="0.25">
      <c r="A16" s="49"/>
      <c r="B16" s="27"/>
      <c r="C16" s="27"/>
      <c r="D16" s="28"/>
      <c r="E16" s="29"/>
      <c r="F16" s="40"/>
      <c r="G16" s="38"/>
      <c r="H16" s="26" t="str">
        <f t="shared" ca="1" si="0"/>
        <v/>
      </c>
    </row>
    <row r="17" spans="1:10" x14ac:dyDescent="0.25">
      <c r="A17" s="49"/>
      <c r="B17" s="27"/>
      <c r="C17" s="27"/>
      <c r="D17" s="28"/>
      <c r="E17" s="29"/>
      <c r="F17" s="40"/>
      <c r="G17" s="38"/>
      <c r="H17" s="26" t="str">
        <f t="shared" ca="1" si="0"/>
        <v/>
      </c>
    </row>
    <row r="18" spans="1:10" x14ac:dyDescent="0.25">
      <c r="A18" s="49"/>
      <c r="B18" s="27"/>
      <c r="C18" s="27"/>
      <c r="D18" s="28"/>
      <c r="E18" s="29"/>
      <c r="F18" s="40"/>
      <c r="G18" s="38"/>
      <c r="H18" s="26" t="str">
        <f t="shared" ca="1" si="0"/>
        <v/>
      </c>
    </row>
    <row r="19" spans="1:10" x14ac:dyDescent="0.25">
      <c r="A19" s="49"/>
      <c r="B19" s="27"/>
      <c r="C19" s="27"/>
      <c r="D19" s="28"/>
      <c r="E19" s="29"/>
      <c r="F19" s="40"/>
      <c r="G19" s="38"/>
      <c r="H19" s="26" t="str">
        <f t="shared" ca="1" si="0"/>
        <v/>
      </c>
    </row>
    <row r="20" spans="1:10" x14ac:dyDescent="0.25">
      <c r="A20" s="49"/>
      <c r="B20" s="27"/>
      <c r="C20" s="27"/>
      <c r="D20" s="28"/>
      <c r="E20" s="29"/>
      <c r="F20" s="40"/>
      <c r="G20" s="38"/>
      <c r="H20" s="26" t="str">
        <f t="shared" ca="1" si="0"/>
        <v/>
      </c>
    </row>
    <row r="21" spans="1:10" x14ac:dyDescent="0.25">
      <c r="A21" s="49"/>
      <c r="B21" s="27"/>
      <c r="C21" s="27"/>
      <c r="D21" s="28"/>
      <c r="E21" s="29"/>
      <c r="F21" s="40"/>
      <c r="G21" s="38"/>
      <c r="H21" s="26" t="str">
        <f t="shared" ca="1" si="0"/>
        <v/>
      </c>
    </row>
    <row r="22" spans="1:10" x14ac:dyDescent="0.25">
      <c r="A22" s="49"/>
      <c r="B22" s="27"/>
      <c r="C22" s="27"/>
      <c r="D22" s="28"/>
      <c r="E22" s="29"/>
      <c r="F22" s="40"/>
      <c r="G22" s="38"/>
      <c r="H22" s="26" t="str">
        <f t="shared" ca="1" si="0"/>
        <v/>
      </c>
    </row>
    <row r="23" spans="1:10" x14ac:dyDescent="0.25">
      <c r="A23" s="49"/>
      <c r="B23" s="27"/>
      <c r="C23" s="27"/>
      <c r="D23" s="28"/>
      <c r="E23" s="29"/>
      <c r="F23" s="40"/>
      <c r="G23" s="38"/>
      <c r="H23" s="26" t="str">
        <f t="shared" ca="1" si="0"/>
        <v/>
      </c>
    </row>
    <row r="24" spans="1:10" x14ac:dyDescent="0.25">
      <c r="A24" s="49"/>
      <c r="B24" s="27"/>
      <c r="C24" s="27"/>
      <c r="D24" s="28"/>
      <c r="E24" s="29"/>
      <c r="F24" s="40"/>
      <c r="G24" s="38"/>
      <c r="H24" s="26" t="str">
        <f t="shared" ca="1" si="0"/>
        <v/>
      </c>
    </row>
    <row r="25" spans="1:10" x14ac:dyDescent="0.25">
      <c r="A25" s="49"/>
      <c r="B25" s="27"/>
      <c r="C25" s="27"/>
      <c r="D25" s="28"/>
      <c r="E25" s="29"/>
      <c r="F25" s="40"/>
      <c r="G25" s="38"/>
      <c r="H25" s="26" t="str">
        <f t="shared" ca="1" si="0"/>
        <v/>
      </c>
    </row>
    <row r="26" spans="1:10" x14ac:dyDescent="0.25">
      <c r="A26" s="49"/>
      <c r="B26" s="27"/>
      <c r="C26" s="27"/>
      <c r="D26" s="28"/>
      <c r="E26" s="29"/>
      <c r="F26" s="40"/>
      <c r="G26" s="38"/>
      <c r="H26" s="26" t="str">
        <f t="shared" ca="1" si="0"/>
        <v/>
      </c>
    </row>
    <row r="27" spans="1:10" x14ac:dyDescent="0.25">
      <c r="A27" s="49"/>
      <c r="B27" s="27"/>
      <c r="C27" s="27"/>
      <c r="D27" s="28"/>
      <c r="E27" s="29"/>
      <c r="F27" s="40"/>
      <c r="G27" s="38"/>
      <c r="H27" s="26" t="str">
        <f t="shared" ca="1" si="0"/>
        <v/>
      </c>
    </row>
    <row r="28" spans="1:10" x14ac:dyDescent="0.25">
      <c r="A28" s="49"/>
      <c r="B28" s="27"/>
      <c r="C28" s="27"/>
      <c r="D28" s="28"/>
      <c r="E28" s="29"/>
      <c r="F28" s="40"/>
      <c r="G28" s="38"/>
      <c r="H28" s="26" t="str">
        <f t="shared" ca="1" si="0"/>
        <v/>
      </c>
    </row>
    <row r="29" spans="1:10" x14ac:dyDescent="0.25">
      <c r="A29" s="49"/>
      <c r="B29" s="27"/>
      <c r="C29" s="27"/>
      <c r="D29" s="28"/>
      <c r="E29" s="29"/>
      <c r="F29" s="40"/>
      <c r="G29" s="38"/>
      <c r="H29" s="26" t="str">
        <f t="shared" ca="1" si="0"/>
        <v/>
      </c>
    </row>
    <row r="30" spans="1:10" ht="15" customHeight="1" x14ac:dyDescent="0.25">
      <c r="A30" s="24" t="s">
        <v>7</v>
      </c>
      <c r="B30" s="30"/>
      <c r="C30" s="31"/>
      <c r="D30" s="23"/>
      <c r="E30" s="24"/>
      <c r="F30" s="41">
        <f>SUBTOTAL(109,Table1[CASH
OUT])</f>
        <v>55</v>
      </c>
      <c r="G30" s="39">
        <f>SUBTOTAL(109,Table1[CASH
IN])</f>
        <v>55</v>
      </c>
      <c r="H30" s="32">
        <f>Table1[[#Totals],[CASH
IN]]-Table1[[#Totals],[CASH
OUT]]+H7</f>
        <v>400</v>
      </c>
      <c r="J30" s="53"/>
    </row>
    <row r="31" spans="1:10" x14ac:dyDescent="0.25">
      <c r="J31" s="53"/>
    </row>
    <row r="32" spans="1:10" x14ac:dyDescent="0.25">
      <c r="A32" s="33" t="s">
        <v>45</v>
      </c>
      <c r="B32" s="34"/>
      <c r="C32" s="34"/>
      <c r="D32" s="34"/>
      <c r="E32" s="35"/>
      <c r="F32" s="34"/>
      <c r="G32" s="36" t="s">
        <v>46</v>
      </c>
      <c r="H32" s="37">
        <f>Table1[[#Totals],[BALANCE]]</f>
        <v>400</v>
      </c>
      <c r="J32" s="113" t="s">
        <v>69</v>
      </c>
    </row>
    <row r="33" spans="1:10" x14ac:dyDescent="0.25">
      <c r="A33" s="51"/>
      <c r="B33" s="34"/>
      <c r="C33" s="34"/>
      <c r="D33" s="34"/>
      <c r="E33" s="35"/>
      <c r="F33" s="34"/>
      <c r="G33" s="36" t="s">
        <v>47</v>
      </c>
      <c r="H33" s="37">
        <v>395</v>
      </c>
      <c r="J33" s="113"/>
    </row>
    <row r="34" spans="1:10" x14ac:dyDescent="0.25">
      <c r="A34" s="34"/>
      <c r="B34" s="34"/>
      <c r="C34" s="34"/>
      <c r="D34" s="34"/>
      <c r="E34" s="34"/>
      <c r="F34" s="34"/>
      <c r="G34" s="36" t="s">
        <v>48</v>
      </c>
      <c r="H34" s="54">
        <v>5</v>
      </c>
      <c r="J34" s="113"/>
    </row>
    <row r="35" spans="1:10" x14ac:dyDescent="0.25">
      <c r="A35" s="34"/>
      <c r="B35" s="34"/>
      <c r="C35" s="34"/>
      <c r="D35" s="34"/>
      <c r="E35" s="34"/>
      <c r="F35" s="34"/>
      <c r="G35" s="36" t="s">
        <v>49</v>
      </c>
      <c r="H35" s="37">
        <v>35</v>
      </c>
    </row>
    <row r="36" spans="1:10" x14ac:dyDescent="0.25">
      <c r="A36" s="34"/>
      <c r="B36" s="34"/>
      <c r="C36" s="34"/>
      <c r="D36" s="34"/>
      <c r="E36" s="34"/>
      <c r="F36" s="34"/>
      <c r="G36" s="36" t="s">
        <v>50</v>
      </c>
      <c r="H36" s="37">
        <v>400</v>
      </c>
    </row>
  </sheetData>
  <mergeCells count="4">
    <mergeCell ref="G2:H2"/>
    <mergeCell ref="G3:H3"/>
    <mergeCell ref="G4:H4"/>
    <mergeCell ref="J32:J34"/>
  </mergeCells>
  <pageMargins left="0.7" right="0.7" top="0.75" bottom="0.75" header="0.3" footer="0.3"/>
  <pageSetup paperSize="9"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2"/>
  <sheetViews>
    <sheetView workbookViewId="0">
      <selection activeCell="E25" sqref="E25"/>
    </sheetView>
  </sheetViews>
  <sheetFormatPr defaultColWidth="9.140625" defaultRowHeight="21" customHeight="1" x14ac:dyDescent="0.3"/>
  <cols>
    <col min="1" max="1" width="26.7109375" style="65" customWidth="1"/>
    <col min="2" max="8" width="13.7109375" style="65" customWidth="1"/>
    <col min="9" max="14" width="15.5703125" style="65" customWidth="1"/>
    <col min="15" max="15" width="4.7109375" style="65" customWidth="1"/>
    <col min="16" max="16" width="9.140625" style="65"/>
    <col min="17" max="16384" width="9.140625" style="66"/>
  </cols>
  <sheetData>
    <row r="1" spans="1:16" s="63" customFormat="1" x14ac:dyDescent="0.35">
      <c r="A1" s="116" t="s">
        <v>117</v>
      </c>
      <c r="B1" s="116"/>
      <c r="C1" s="116"/>
      <c r="D1" s="116"/>
      <c r="E1" s="116"/>
      <c r="J1" s="114"/>
      <c r="K1" s="114"/>
      <c r="L1" s="114"/>
    </row>
    <row r="2" spans="1:16" s="63" customFormat="1" x14ac:dyDescent="0.35">
      <c r="A2" s="98"/>
      <c r="B2" s="98"/>
      <c r="C2" s="98"/>
      <c r="D2" s="98"/>
      <c r="E2" s="98"/>
    </row>
    <row r="3" spans="1:16" s="63" customFormat="1" x14ac:dyDescent="0.35">
      <c r="A3" s="64"/>
      <c r="B3" s="64"/>
      <c r="C3" s="64"/>
    </row>
    <row r="4" spans="1:16" ht="19.5" thickBot="1" x14ac:dyDescent="0.35">
      <c r="A4" s="81" t="s">
        <v>76</v>
      </c>
      <c r="B4" s="82" t="s">
        <v>77</v>
      </c>
      <c r="C4" s="82" t="s">
        <v>78</v>
      </c>
      <c r="D4" s="82" t="s">
        <v>79</v>
      </c>
      <c r="E4" s="82" t="s">
        <v>80</v>
      </c>
      <c r="F4" s="82" t="s">
        <v>81</v>
      </c>
      <c r="G4" s="82" t="s">
        <v>82</v>
      </c>
      <c r="H4" s="82" t="s">
        <v>83</v>
      </c>
      <c r="I4" s="82" t="s">
        <v>84</v>
      </c>
      <c r="J4" s="82" t="s">
        <v>85</v>
      </c>
      <c r="K4" s="82" t="s">
        <v>86</v>
      </c>
      <c r="L4" s="82" t="s">
        <v>87</v>
      </c>
      <c r="M4" s="82" t="s">
        <v>88</v>
      </c>
      <c r="N4" s="82" t="s">
        <v>89</v>
      </c>
    </row>
    <row r="5" spans="1:16" s="68" customFormat="1" ht="18.75" x14ac:dyDescent="0.3">
      <c r="A5" s="79" t="s">
        <v>27</v>
      </c>
      <c r="B5" s="80" t="s">
        <v>90</v>
      </c>
      <c r="C5" s="80" t="s">
        <v>91</v>
      </c>
      <c r="D5" s="80" t="s">
        <v>92</v>
      </c>
      <c r="E5" s="80" t="s">
        <v>93</v>
      </c>
      <c r="F5" s="80" t="s">
        <v>94</v>
      </c>
      <c r="G5" s="80" t="s">
        <v>95</v>
      </c>
      <c r="H5" s="80" t="s">
        <v>96</v>
      </c>
      <c r="I5" s="80" t="s">
        <v>97</v>
      </c>
      <c r="J5" s="80" t="s">
        <v>98</v>
      </c>
      <c r="K5" s="80" t="s">
        <v>99</v>
      </c>
      <c r="L5" s="80" t="s">
        <v>100</v>
      </c>
      <c r="M5" s="80" t="s">
        <v>101</v>
      </c>
      <c r="N5" s="80" t="s">
        <v>89</v>
      </c>
      <c r="O5" s="67"/>
      <c r="P5" s="67"/>
    </row>
    <row r="6" spans="1:16" ht="18.75" x14ac:dyDescent="0.3">
      <c r="A6" s="83" t="s">
        <v>27</v>
      </c>
      <c r="B6" s="69">
        <v>0</v>
      </c>
      <c r="C6" s="69">
        <v>500</v>
      </c>
      <c r="D6" s="69">
        <v>3155</v>
      </c>
      <c r="E6" s="69">
        <v>375</v>
      </c>
      <c r="F6" s="69">
        <v>0</v>
      </c>
      <c r="G6" s="69">
        <v>0</v>
      </c>
      <c r="H6" s="69">
        <v>0</v>
      </c>
      <c r="I6" s="69">
        <v>10000</v>
      </c>
      <c r="J6" s="69">
        <v>1500</v>
      </c>
      <c r="K6" s="69">
        <v>0</v>
      </c>
      <c r="L6" s="69">
        <v>0</v>
      </c>
      <c r="M6" s="69">
        <v>0</v>
      </c>
      <c r="N6" s="69">
        <f>SUM(tblEmplPlan[[Jan]:[Dec]])</f>
        <v>15530</v>
      </c>
    </row>
    <row r="7" spans="1:16" ht="18.75" x14ac:dyDescent="0.3">
      <c r="A7" s="70" t="s">
        <v>102</v>
      </c>
      <c r="B7" s="69">
        <f>SUBTOTAL(109,tblEmplPlan[Jan])</f>
        <v>0</v>
      </c>
      <c r="C7" s="69">
        <f>SUBTOTAL(109,tblEmplPlan[Feb])</f>
        <v>500</v>
      </c>
      <c r="D7" s="69">
        <f>SUBTOTAL(109,tblEmplPlan[Mar])</f>
        <v>3155</v>
      </c>
      <c r="E7" s="69">
        <f>SUBTOTAL(109,tblEmplPlan[Apr])</f>
        <v>375</v>
      </c>
      <c r="F7" s="69">
        <f>SUBTOTAL(109,tblEmplPlan[May])</f>
        <v>0</v>
      </c>
      <c r="G7" s="69">
        <f>SUBTOTAL(109,tblEmplPlan[Jun])</f>
        <v>0</v>
      </c>
      <c r="H7" s="69">
        <f>SUBTOTAL(109,tblEmplPlan[Jul])</f>
        <v>0</v>
      </c>
      <c r="I7" s="69">
        <f>SUBTOTAL(109,tblEmplPlan[Aug])</f>
        <v>10000</v>
      </c>
      <c r="J7" s="69">
        <f>SUBTOTAL(109,tblEmplPlan[Sep])</f>
        <v>1500</v>
      </c>
      <c r="K7" s="69">
        <f>SUBTOTAL(109,tblEmplPlan[Oct])</f>
        <v>0</v>
      </c>
      <c r="L7" s="69">
        <f>SUBTOTAL(109,tblEmplPlan[Nov])</f>
        <v>0</v>
      </c>
      <c r="M7" s="69">
        <f>SUBTOTAL(109,tblEmplPlan[Dec])</f>
        <v>0</v>
      </c>
      <c r="N7" s="69">
        <f>SUBTOTAL(109,tblEmplPlan[YEAR])</f>
        <v>15530</v>
      </c>
    </row>
    <row r="8" spans="1:16" ht="18.75" x14ac:dyDescent="0.3">
      <c r="A8" s="115"/>
      <c r="B8" s="115"/>
      <c r="C8" s="71"/>
      <c r="D8" s="71"/>
      <c r="E8" s="71"/>
      <c r="F8" s="71"/>
      <c r="G8" s="71"/>
      <c r="H8" s="71"/>
      <c r="I8" s="71"/>
      <c r="J8" s="71"/>
      <c r="K8" s="71"/>
      <c r="L8" s="71"/>
      <c r="M8" s="71"/>
      <c r="N8" s="72"/>
    </row>
    <row r="9" spans="1:16" ht="18.75" x14ac:dyDescent="0.3">
      <c r="A9" s="73" t="s">
        <v>103</v>
      </c>
      <c r="B9" s="78" t="s">
        <v>90</v>
      </c>
      <c r="C9" s="78" t="s">
        <v>91</v>
      </c>
      <c r="D9" s="78" t="s">
        <v>92</v>
      </c>
      <c r="E9" s="78" t="s">
        <v>93</v>
      </c>
      <c r="F9" s="78" t="s">
        <v>94</v>
      </c>
      <c r="G9" s="78" t="s">
        <v>95</v>
      </c>
      <c r="H9" s="78" t="s">
        <v>96</v>
      </c>
      <c r="I9" s="78" t="s">
        <v>97</v>
      </c>
      <c r="J9" s="78" t="s">
        <v>98</v>
      </c>
      <c r="K9" s="78" t="s">
        <v>99</v>
      </c>
      <c r="L9" s="78" t="s">
        <v>100</v>
      </c>
      <c r="M9" s="78" t="s">
        <v>101</v>
      </c>
      <c r="N9" s="78" t="s">
        <v>89</v>
      </c>
    </row>
    <row r="10" spans="1:16" ht="18.75" x14ac:dyDescent="0.3">
      <c r="A10" s="84" t="s">
        <v>114</v>
      </c>
      <c r="B10" s="74">
        <v>0</v>
      </c>
      <c r="C10" s="74">
        <v>0</v>
      </c>
      <c r="D10" s="74">
        <v>100</v>
      </c>
      <c r="E10" s="74">
        <v>100</v>
      </c>
      <c r="F10" s="74">
        <v>100</v>
      </c>
      <c r="G10" s="74">
        <v>0</v>
      </c>
      <c r="H10" s="74">
        <v>0</v>
      </c>
      <c r="I10" s="74">
        <v>100</v>
      </c>
      <c r="J10" s="74">
        <v>100</v>
      </c>
      <c r="K10" s="74">
        <v>100</v>
      </c>
      <c r="L10" s="74">
        <v>0</v>
      </c>
      <c r="M10" s="74">
        <v>0</v>
      </c>
      <c r="N10" s="69">
        <f t="shared" ref="N10:N15" si="0">SUM(B10:M10)</f>
        <v>600</v>
      </c>
    </row>
    <row r="11" spans="1:16" ht="18.75" x14ac:dyDescent="0.3">
      <c r="A11" s="84" t="s">
        <v>113</v>
      </c>
      <c r="B11" s="74">
        <v>0</v>
      </c>
      <c r="C11" s="74">
        <v>400</v>
      </c>
      <c r="D11" s="74">
        <v>0</v>
      </c>
      <c r="E11" s="74">
        <v>0</v>
      </c>
      <c r="F11" s="74">
        <v>0</v>
      </c>
      <c r="G11" s="74">
        <v>0</v>
      </c>
      <c r="H11" s="74">
        <v>400</v>
      </c>
      <c r="I11" s="74">
        <v>0</v>
      </c>
      <c r="J11" s="74">
        <v>0</v>
      </c>
      <c r="K11" s="74">
        <v>0</v>
      </c>
      <c r="L11" s="74">
        <v>0</v>
      </c>
      <c r="M11" s="74">
        <v>0</v>
      </c>
      <c r="N11" s="69">
        <f t="shared" si="0"/>
        <v>800</v>
      </c>
    </row>
    <row r="12" spans="1:16" ht="18.75" x14ac:dyDescent="0.3">
      <c r="A12" s="84" t="s">
        <v>115</v>
      </c>
      <c r="B12" s="74">
        <v>0</v>
      </c>
      <c r="C12" s="74">
        <v>50</v>
      </c>
      <c r="D12" s="74">
        <v>50</v>
      </c>
      <c r="E12" s="74">
        <v>50</v>
      </c>
      <c r="F12" s="74">
        <v>50</v>
      </c>
      <c r="G12" s="74">
        <v>0</v>
      </c>
      <c r="H12" s="74">
        <v>0</v>
      </c>
      <c r="I12" s="74">
        <v>0</v>
      </c>
      <c r="J12" s="74">
        <v>0</v>
      </c>
      <c r="K12" s="74">
        <v>50</v>
      </c>
      <c r="L12" s="74">
        <v>50</v>
      </c>
      <c r="M12" s="74">
        <v>0</v>
      </c>
      <c r="N12" s="69">
        <f t="shared" si="0"/>
        <v>300</v>
      </c>
    </row>
    <row r="13" spans="1:16" ht="18.75" x14ac:dyDescent="0.3">
      <c r="A13" s="84" t="s">
        <v>30</v>
      </c>
      <c r="B13" s="74">
        <v>0</v>
      </c>
      <c r="C13" s="74">
        <v>0</v>
      </c>
      <c r="D13" s="74">
        <v>0</v>
      </c>
      <c r="E13" s="74">
        <v>0</v>
      </c>
      <c r="F13" s="74">
        <v>0</v>
      </c>
      <c r="G13" s="74">
        <v>0</v>
      </c>
      <c r="H13" s="74">
        <v>0</v>
      </c>
      <c r="I13" s="74">
        <v>0</v>
      </c>
      <c r="J13" s="74">
        <v>12000</v>
      </c>
      <c r="K13" s="74">
        <v>0</v>
      </c>
      <c r="L13" s="74">
        <v>0</v>
      </c>
      <c r="M13" s="74">
        <v>0</v>
      </c>
      <c r="N13" s="69">
        <f t="shared" si="0"/>
        <v>12000</v>
      </c>
    </row>
    <row r="14" spans="1:16" ht="18.75" x14ac:dyDescent="0.3">
      <c r="A14" s="84" t="s">
        <v>104</v>
      </c>
      <c r="B14" s="74">
        <v>0</v>
      </c>
      <c r="C14" s="74">
        <v>800</v>
      </c>
      <c r="D14" s="74">
        <v>0</v>
      </c>
      <c r="E14" s="74">
        <v>0</v>
      </c>
      <c r="F14" s="74">
        <v>0</v>
      </c>
      <c r="G14" s="74">
        <v>0</v>
      </c>
      <c r="H14" s="74">
        <v>0</v>
      </c>
      <c r="I14" s="74">
        <v>300</v>
      </c>
      <c r="J14" s="74">
        <v>0</v>
      </c>
      <c r="K14" s="74">
        <v>0</v>
      </c>
      <c r="L14" s="74">
        <v>0</v>
      </c>
      <c r="M14" s="74">
        <v>0</v>
      </c>
      <c r="N14" s="69">
        <f>SUM(B14:M14)</f>
        <v>1100</v>
      </c>
    </row>
    <row r="15" spans="1:16" ht="18.75" x14ac:dyDescent="0.3">
      <c r="A15" s="84" t="s">
        <v>116</v>
      </c>
      <c r="B15" s="74">
        <v>0</v>
      </c>
      <c r="C15" s="74">
        <v>250</v>
      </c>
      <c r="D15" s="74">
        <v>0</v>
      </c>
      <c r="E15" s="74">
        <v>0</v>
      </c>
      <c r="F15" s="74">
        <v>0</v>
      </c>
      <c r="G15" s="74">
        <v>0</v>
      </c>
      <c r="H15" s="74">
        <v>0</v>
      </c>
      <c r="I15" s="74">
        <v>0</v>
      </c>
      <c r="J15" s="74">
        <v>0</v>
      </c>
      <c r="K15" s="74">
        <v>0</v>
      </c>
      <c r="L15" s="74">
        <v>0</v>
      </c>
      <c r="M15" s="74">
        <v>0</v>
      </c>
      <c r="N15" s="69">
        <f t="shared" si="0"/>
        <v>250</v>
      </c>
    </row>
    <row r="16" spans="1:16" ht="18.75" x14ac:dyDescent="0.3">
      <c r="A16" s="75" t="s">
        <v>102</v>
      </c>
      <c r="B16" s="76">
        <f>SUBTOTAL(109,tblOffPlan[Jan])</f>
        <v>0</v>
      </c>
      <c r="C16" s="69">
        <f>SUBTOTAL(109,tblOffPlan[Feb])</f>
        <v>1500</v>
      </c>
      <c r="D16" s="69">
        <f>SUBTOTAL(109,tblOffPlan[Mar])</f>
        <v>150</v>
      </c>
      <c r="E16" s="69">
        <f>SUBTOTAL(109,tblOffPlan[Apr])</f>
        <v>150</v>
      </c>
      <c r="F16" s="69">
        <f>SUBTOTAL(109,tblOffPlan[May])</f>
        <v>150</v>
      </c>
      <c r="G16" s="69">
        <f>SUBTOTAL(109,tblOffPlan[Jun])</f>
        <v>0</v>
      </c>
      <c r="H16" s="69">
        <f>SUBTOTAL(109,tblOffPlan[Jul])</f>
        <v>400</v>
      </c>
      <c r="I16" s="69">
        <f>SUBTOTAL(109,tblOffPlan[Aug])</f>
        <v>400</v>
      </c>
      <c r="J16" s="69">
        <f>SUBTOTAL(109,tblOffPlan[Sep])</f>
        <v>12100</v>
      </c>
      <c r="K16" s="69">
        <f>SUBTOTAL(109,tblOffPlan[Oct])</f>
        <v>150</v>
      </c>
      <c r="L16" s="69">
        <f>SUBTOTAL(109,tblOffPlan[Nov])</f>
        <v>50</v>
      </c>
      <c r="M16" s="69">
        <f>SUBTOTAL(109,tblOffPlan[Dec])</f>
        <v>0</v>
      </c>
      <c r="N16" s="69">
        <f>SUBTOTAL(109,tblOffPlan[YEAR])</f>
        <v>15050</v>
      </c>
    </row>
    <row r="17" spans="1:14" ht="18.75" x14ac:dyDescent="0.3">
      <c r="A17" s="115"/>
      <c r="B17" s="115"/>
      <c r="C17" s="72"/>
      <c r="D17" s="72"/>
      <c r="E17" s="72"/>
      <c r="F17" s="72"/>
      <c r="G17" s="72"/>
      <c r="H17" s="72"/>
      <c r="I17" s="72"/>
      <c r="J17" s="72"/>
      <c r="K17" s="72"/>
      <c r="L17" s="72"/>
      <c r="M17" s="72"/>
      <c r="N17" s="72"/>
    </row>
    <row r="18" spans="1:14" ht="19.5" thickBot="1" x14ac:dyDescent="0.35">
      <c r="A18" s="60" t="s">
        <v>105</v>
      </c>
      <c r="B18" s="61"/>
      <c r="C18" s="61"/>
      <c r="D18" s="62"/>
      <c r="E18" s="61"/>
      <c r="F18" s="61"/>
      <c r="G18" s="61"/>
      <c r="H18" s="61"/>
      <c r="I18" s="61"/>
      <c r="J18" s="61"/>
      <c r="K18" s="61"/>
      <c r="L18" s="61"/>
      <c r="M18" s="61"/>
      <c r="N18" s="61"/>
    </row>
    <row r="19" spans="1:14" ht="19.5" thickBot="1" x14ac:dyDescent="0.35">
      <c r="A19" s="93" t="s">
        <v>27</v>
      </c>
      <c r="B19" s="77">
        <f>B7</f>
        <v>0</v>
      </c>
      <c r="C19" s="77">
        <f t="shared" ref="C19:M19" si="1">C7</f>
        <v>500</v>
      </c>
      <c r="D19" s="77">
        <f t="shared" si="1"/>
        <v>3155</v>
      </c>
      <c r="E19" s="77">
        <f t="shared" si="1"/>
        <v>375</v>
      </c>
      <c r="F19" s="77">
        <f t="shared" si="1"/>
        <v>0</v>
      </c>
      <c r="G19" s="77">
        <f t="shared" si="1"/>
        <v>0</v>
      </c>
      <c r="H19" s="77">
        <f t="shared" si="1"/>
        <v>0</v>
      </c>
      <c r="I19" s="77">
        <f t="shared" si="1"/>
        <v>10000</v>
      </c>
      <c r="J19" s="77">
        <f t="shared" si="1"/>
        <v>1500</v>
      </c>
      <c r="K19" s="77">
        <f t="shared" si="1"/>
        <v>0</v>
      </c>
      <c r="L19" s="77">
        <f t="shared" si="1"/>
        <v>0</v>
      </c>
      <c r="M19" s="77">
        <f t="shared" si="1"/>
        <v>0</v>
      </c>
      <c r="N19" s="77">
        <f>SUM(B19:M19)</f>
        <v>15530</v>
      </c>
    </row>
    <row r="20" spans="1:14" ht="19.5" thickBot="1" x14ac:dyDescent="0.35">
      <c r="A20" s="94" t="s">
        <v>103</v>
      </c>
      <c r="B20" s="77">
        <f>B16</f>
        <v>0</v>
      </c>
      <c r="C20" s="77">
        <f t="shared" ref="C20:M20" si="2">C16</f>
        <v>1500</v>
      </c>
      <c r="D20" s="77">
        <f t="shared" si="2"/>
        <v>150</v>
      </c>
      <c r="E20" s="77">
        <f t="shared" si="2"/>
        <v>150</v>
      </c>
      <c r="F20" s="77">
        <f t="shared" si="2"/>
        <v>150</v>
      </c>
      <c r="G20" s="77">
        <f t="shared" si="2"/>
        <v>0</v>
      </c>
      <c r="H20" s="77">
        <f t="shared" si="2"/>
        <v>400</v>
      </c>
      <c r="I20" s="77">
        <f t="shared" si="2"/>
        <v>400</v>
      </c>
      <c r="J20" s="77">
        <f t="shared" si="2"/>
        <v>12100</v>
      </c>
      <c r="K20" s="77">
        <f t="shared" si="2"/>
        <v>150</v>
      </c>
      <c r="L20" s="77">
        <f t="shared" si="2"/>
        <v>50</v>
      </c>
      <c r="M20" s="77">
        <f t="shared" si="2"/>
        <v>0</v>
      </c>
      <c r="N20" s="77">
        <f t="shared" ref="N20" si="3">SUM(B20:M20)</f>
        <v>15050</v>
      </c>
    </row>
    <row r="21" spans="1:14" ht="19.5" thickBot="1" x14ac:dyDescent="0.35">
      <c r="A21" s="95" t="s">
        <v>106</v>
      </c>
      <c r="B21" s="96">
        <f>B19-B20</f>
        <v>0</v>
      </c>
      <c r="C21" s="96">
        <f>B21+C19-C20</f>
        <v>-1000</v>
      </c>
      <c r="D21" s="96">
        <f t="shared" ref="D21:M21" si="4">C21+D19-D20</f>
        <v>2005</v>
      </c>
      <c r="E21" s="96">
        <f t="shared" si="4"/>
        <v>2230</v>
      </c>
      <c r="F21" s="96">
        <f t="shared" si="4"/>
        <v>2080</v>
      </c>
      <c r="G21" s="96">
        <f t="shared" si="4"/>
        <v>2080</v>
      </c>
      <c r="H21" s="96">
        <f t="shared" si="4"/>
        <v>1680</v>
      </c>
      <c r="I21" s="96">
        <f t="shared" si="4"/>
        <v>11280</v>
      </c>
      <c r="J21" s="96">
        <f t="shared" si="4"/>
        <v>680</v>
      </c>
      <c r="K21" s="96">
        <f t="shared" si="4"/>
        <v>530</v>
      </c>
      <c r="L21" s="96">
        <f t="shared" si="4"/>
        <v>480</v>
      </c>
      <c r="M21" s="96">
        <f t="shared" si="4"/>
        <v>480</v>
      </c>
      <c r="N21" s="97"/>
    </row>
    <row r="22" spans="1:14" ht="18.75" x14ac:dyDescent="0.3">
      <c r="M22" s="67"/>
      <c r="N22" s="67"/>
    </row>
  </sheetData>
  <mergeCells count="4">
    <mergeCell ref="J1:L1"/>
    <mergeCell ref="A8:B8"/>
    <mergeCell ref="A17:B17"/>
    <mergeCell ref="A1:E1"/>
  </mergeCells>
  <pageMargins left="0.7" right="0.7" top="0.75" bottom="0.75" header="0.3" footer="0.3"/>
  <legacyDrawing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9"/>
  <sheetViews>
    <sheetView workbookViewId="0">
      <selection activeCell="A11" sqref="A11:C11"/>
    </sheetView>
  </sheetViews>
  <sheetFormatPr defaultRowHeight="15" x14ac:dyDescent="0.25"/>
  <cols>
    <col min="1" max="1" width="48.5703125" customWidth="1"/>
    <col min="2" max="2" width="18.5703125" customWidth="1"/>
    <col min="3" max="3" width="35.28515625" customWidth="1"/>
  </cols>
  <sheetData>
    <row r="1" spans="1:3" x14ac:dyDescent="0.25">
      <c r="A1" s="106" t="s">
        <v>73</v>
      </c>
      <c r="B1" s="106"/>
      <c r="C1" s="106"/>
    </row>
    <row r="2" spans="1:3" x14ac:dyDescent="0.25">
      <c r="A2" s="106"/>
      <c r="B2" s="106"/>
      <c r="C2" s="106"/>
    </row>
    <row r="3" spans="1:3" x14ac:dyDescent="0.25">
      <c r="A3" s="106"/>
      <c r="B3" s="106"/>
      <c r="C3" s="106"/>
    </row>
    <row r="4" spans="1:3" x14ac:dyDescent="0.25">
      <c r="A4" s="2"/>
      <c r="B4" s="2"/>
      <c r="C4" s="2"/>
    </row>
    <row r="5" spans="1:3" x14ac:dyDescent="0.25">
      <c r="A5" s="4" t="s">
        <v>2</v>
      </c>
      <c r="B5" s="6" t="s">
        <v>22</v>
      </c>
      <c r="C5" s="6" t="s">
        <v>23</v>
      </c>
    </row>
    <row r="6" spans="1:3" x14ac:dyDescent="0.25">
      <c r="A6" t="s">
        <v>10</v>
      </c>
      <c r="B6" s="5">
        <v>100</v>
      </c>
      <c r="C6" s="1">
        <v>100</v>
      </c>
    </row>
    <row r="7" spans="1:3" x14ac:dyDescent="0.25">
      <c r="A7" t="s">
        <v>4</v>
      </c>
      <c r="B7" s="5"/>
      <c r="C7" s="1">
        <v>3055</v>
      </c>
    </row>
    <row r="8" spans="1:3" x14ac:dyDescent="0.25">
      <c r="A8" t="s">
        <v>6</v>
      </c>
      <c r="B8" s="5"/>
      <c r="C8" s="1">
        <v>10</v>
      </c>
    </row>
    <row r="9" spans="1:3" x14ac:dyDescent="0.25">
      <c r="A9" s="2" t="s">
        <v>7</v>
      </c>
      <c r="B9" s="3">
        <f>SUM(B6:B8)</f>
        <v>100</v>
      </c>
      <c r="C9" s="3">
        <f>SUM(C6:C8)</f>
        <v>3165</v>
      </c>
    </row>
    <row r="10" spans="1:3" x14ac:dyDescent="0.25">
      <c r="B10" s="1"/>
      <c r="C10" s="1"/>
    </row>
    <row r="11" spans="1:3" x14ac:dyDescent="0.25">
      <c r="A11" s="57" t="s">
        <v>8</v>
      </c>
      <c r="B11" s="99" t="s">
        <v>22</v>
      </c>
      <c r="C11" s="99" t="s">
        <v>23</v>
      </c>
    </row>
    <row r="12" spans="1:3" x14ac:dyDescent="0.25">
      <c r="A12" t="s">
        <v>11</v>
      </c>
      <c r="B12" s="1">
        <v>150</v>
      </c>
      <c r="C12" s="1">
        <v>157</v>
      </c>
    </row>
    <row r="13" spans="1:3" x14ac:dyDescent="0.25">
      <c r="A13" s="2" t="s">
        <v>7</v>
      </c>
      <c r="B13" s="3">
        <f>SUM(B12:B12)</f>
        <v>150</v>
      </c>
      <c r="C13" s="3">
        <f>SUM(C12)</f>
        <v>157</v>
      </c>
    </row>
    <row r="14" spans="1:3" x14ac:dyDescent="0.25">
      <c r="A14" s="2" t="s">
        <v>9</v>
      </c>
      <c r="B14" s="1">
        <f>B9-B13</f>
        <v>-50</v>
      </c>
      <c r="C14" s="1">
        <f>C9-C13</f>
        <v>3008</v>
      </c>
    </row>
    <row r="15" spans="1:3" x14ac:dyDescent="0.25">
      <c r="B15" s="1"/>
      <c r="C15" s="1"/>
    </row>
    <row r="16" spans="1:3" x14ac:dyDescent="0.25">
      <c r="B16" s="1"/>
      <c r="C16" s="1"/>
    </row>
    <row r="17" spans="2:3" x14ac:dyDescent="0.25">
      <c r="B17" s="1"/>
      <c r="C17" s="1"/>
    </row>
    <row r="18" spans="2:3" x14ac:dyDescent="0.25">
      <c r="B18" s="1"/>
      <c r="C18" s="1"/>
    </row>
    <row r="19" spans="2:3" x14ac:dyDescent="0.25">
      <c r="B19" s="1"/>
      <c r="C19" s="1"/>
    </row>
    <row r="20" spans="2:3" x14ac:dyDescent="0.25">
      <c r="B20" s="1"/>
      <c r="C20" s="1"/>
    </row>
    <row r="21" spans="2:3" x14ac:dyDescent="0.25">
      <c r="B21" s="1"/>
      <c r="C21" s="1"/>
    </row>
    <row r="22" spans="2:3" x14ac:dyDescent="0.25">
      <c r="B22" s="1"/>
      <c r="C22" s="1"/>
    </row>
    <row r="23" spans="2:3" x14ac:dyDescent="0.25">
      <c r="B23" s="1"/>
      <c r="C23" s="1"/>
    </row>
    <row r="24" spans="2:3" x14ac:dyDescent="0.25">
      <c r="B24" s="1"/>
      <c r="C24" s="1"/>
    </row>
    <row r="25" spans="2:3" x14ac:dyDescent="0.25">
      <c r="B25" s="1"/>
      <c r="C25" s="1"/>
    </row>
    <row r="26" spans="2:3" x14ac:dyDescent="0.25">
      <c r="B26" s="1"/>
      <c r="C26" s="1"/>
    </row>
    <row r="27" spans="2:3" x14ac:dyDescent="0.25">
      <c r="B27" s="1"/>
      <c r="C27" s="1"/>
    </row>
    <row r="28" spans="2:3" x14ac:dyDescent="0.25">
      <c r="B28" s="1"/>
      <c r="C28" s="1"/>
    </row>
    <row r="29" spans="2:3" x14ac:dyDescent="0.25">
      <c r="B29" s="1"/>
      <c r="C29" s="1"/>
    </row>
    <row r="30" spans="2:3" x14ac:dyDescent="0.25">
      <c r="B30" s="1"/>
      <c r="C30" s="1"/>
    </row>
    <row r="31" spans="2:3" x14ac:dyDescent="0.25">
      <c r="B31" s="1"/>
      <c r="C31" s="1"/>
    </row>
    <row r="32" spans="2:3" x14ac:dyDescent="0.25">
      <c r="B32" s="1"/>
      <c r="C32" s="1"/>
    </row>
    <row r="33" spans="2:3" x14ac:dyDescent="0.25">
      <c r="B33" s="1"/>
      <c r="C33" s="1"/>
    </row>
    <row r="34" spans="2:3" x14ac:dyDescent="0.25">
      <c r="B34" s="1"/>
      <c r="C34" s="1"/>
    </row>
    <row r="35" spans="2:3" x14ac:dyDescent="0.25">
      <c r="B35" s="1"/>
      <c r="C35" s="1"/>
    </row>
    <row r="36" spans="2:3" x14ac:dyDescent="0.25">
      <c r="B36" s="1"/>
      <c r="C36" s="1"/>
    </row>
    <row r="37" spans="2:3" x14ac:dyDescent="0.25">
      <c r="B37" s="1"/>
      <c r="C37" s="1"/>
    </row>
    <row r="38" spans="2:3" x14ac:dyDescent="0.25">
      <c r="B38" s="1"/>
      <c r="C38" s="1"/>
    </row>
    <row r="39" spans="2:3" x14ac:dyDescent="0.25">
      <c r="B39" s="1"/>
      <c r="C39" s="1"/>
    </row>
    <row r="40" spans="2:3" x14ac:dyDescent="0.25">
      <c r="B40" s="1"/>
      <c r="C40" s="1"/>
    </row>
    <row r="41" spans="2:3" x14ac:dyDescent="0.25">
      <c r="B41" s="1"/>
      <c r="C41" s="1"/>
    </row>
    <row r="42" spans="2:3" x14ac:dyDescent="0.25">
      <c r="B42" s="1"/>
      <c r="C42" s="1"/>
    </row>
    <row r="43" spans="2:3" x14ac:dyDescent="0.25">
      <c r="B43" s="1"/>
      <c r="C43" s="1"/>
    </row>
    <row r="44" spans="2:3" x14ac:dyDescent="0.25">
      <c r="B44" s="1"/>
      <c r="C44" s="1"/>
    </row>
    <row r="45" spans="2:3" x14ac:dyDescent="0.25">
      <c r="B45" s="1"/>
      <c r="C45" s="1"/>
    </row>
    <row r="46" spans="2:3" x14ac:dyDescent="0.25">
      <c r="B46" s="1"/>
      <c r="C46" s="1"/>
    </row>
    <row r="47" spans="2:3" x14ac:dyDescent="0.25">
      <c r="B47" s="1"/>
      <c r="C47" s="1"/>
    </row>
    <row r="48" spans="2:3" x14ac:dyDescent="0.25">
      <c r="B48" s="1"/>
      <c r="C48" s="1"/>
    </row>
    <row r="49" spans="2:3" x14ac:dyDescent="0.25">
      <c r="B49" s="1"/>
      <c r="C49" s="1"/>
    </row>
    <row r="50" spans="2:3" x14ac:dyDescent="0.25">
      <c r="B50" s="1"/>
      <c r="C50" s="1"/>
    </row>
    <row r="51" spans="2:3" x14ac:dyDescent="0.25">
      <c r="B51" s="1"/>
      <c r="C51" s="1"/>
    </row>
    <row r="52" spans="2:3" x14ac:dyDescent="0.25">
      <c r="B52" s="1"/>
      <c r="C52" s="1"/>
    </row>
    <row r="53" spans="2:3" x14ac:dyDescent="0.25">
      <c r="B53" s="1"/>
      <c r="C53" s="1"/>
    </row>
    <row r="54" spans="2:3" x14ac:dyDescent="0.25">
      <c r="B54" s="1"/>
      <c r="C54" s="1"/>
    </row>
    <row r="55" spans="2:3" x14ac:dyDescent="0.25">
      <c r="B55" s="1"/>
      <c r="C55" s="1"/>
    </row>
    <row r="56" spans="2:3" x14ac:dyDescent="0.25">
      <c r="B56" s="1"/>
      <c r="C56" s="1"/>
    </row>
    <row r="57" spans="2:3" x14ac:dyDescent="0.25">
      <c r="B57" s="1"/>
      <c r="C57" s="1"/>
    </row>
    <row r="58" spans="2:3" x14ac:dyDescent="0.25">
      <c r="B58" s="1"/>
      <c r="C58" s="1"/>
    </row>
    <row r="59" spans="2:3" x14ac:dyDescent="0.25">
      <c r="B59" s="1"/>
      <c r="C59" s="1"/>
    </row>
    <row r="60" spans="2:3" x14ac:dyDescent="0.25">
      <c r="B60" s="1"/>
      <c r="C60" s="1"/>
    </row>
    <row r="61" spans="2:3" x14ac:dyDescent="0.25">
      <c r="B61" s="1"/>
      <c r="C61" s="1"/>
    </row>
    <row r="62" spans="2:3" x14ac:dyDescent="0.25">
      <c r="B62" s="1"/>
      <c r="C62" s="1"/>
    </row>
    <row r="63" spans="2:3" x14ac:dyDescent="0.25">
      <c r="B63" s="1"/>
      <c r="C63" s="1"/>
    </row>
    <row r="64" spans="2:3" x14ac:dyDescent="0.25">
      <c r="B64" s="1"/>
      <c r="C64" s="1"/>
    </row>
    <row r="65" spans="2:3" x14ac:dyDescent="0.25">
      <c r="B65" s="1"/>
      <c r="C65" s="1"/>
    </row>
    <row r="66" spans="2:3" x14ac:dyDescent="0.25">
      <c r="B66" s="1"/>
      <c r="C66" s="1"/>
    </row>
    <row r="67" spans="2:3" x14ac:dyDescent="0.25">
      <c r="B67" s="1"/>
      <c r="C67" s="1"/>
    </row>
    <row r="68" spans="2:3" x14ac:dyDescent="0.25">
      <c r="B68" s="1"/>
      <c r="C68" s="1"/>
    </row>
    <row r="69" spans="2:3" x14ac:dyDescent="0.25">
      <c r="B69" s="1"/>
      <c r="C69" s="1"/>
    </row>
    <row r="70" spans="2:3" x14ac:dyDescent="0.25">
      <c r="B70" s="1"/>
      <c r="C70" s="1"/>
    </row>
    <row r="71" spans="2:3" x14ac:dyDescent="0.25">
      <c r="B71" s="1"/>
      <c r="C71" s="1"/>
    </row>
    <row r="72" spans="2:3" x14ac:dyDescent="0.25">
      <c r="B72" s="1"/>
      <c r="C72" s="1"/>
    </row>
    <row r="73" spans="2:3" x14ac:dyDescent="0.25">
      <c r="B73" s="1"/>
      <c r="C73" s="1"/>
    </row>
    <row r="74" spans="2:3" x14ac:dyDescent="0.25">
      <c r="B74" s="1"/>
      <c r="C74" s="1"/>
    </row>
    <row r="75" spans="2:3" x14ac:dyDescent="0.25">
      <c r="B75" s="1"/>
      <c r="C75" s="1"/>
    </row>
    <row r="76" spans="2:3" x14ac:dyDescent="0.25">
      <c r="B76" s="1"/>
      <c r="C76" s="1"/>
    </row>
    <row r="77" spans="2:3" x14ac:dyDescent="0.25">
      <c r="B77" s="1"/>
      <c r="C77" s="1"/>
    </row>
    <row r="78" spans="2:3" x14ac:dyDescent="0.25">
      <c r="B78" s="1"/>
      <c r="C78" s="1"/>
    </row>
    <row r="79" spans="2:3" x14ac:dyDescent="0.25">
      <c r="B79" s="1"/>
      <c r="C79" s="1"/>
    </row>
    <row r="80" spans="2:3" x14ac:dyDescent="0.25">
      <c r="B80" s="1"/>
      <c r="C80" s="1"/>
    </row>
    <row r="81" spans="2:3" x14ac:dyDescent="0.25">
      <c r="B81" s="1"/>
      <c r="C81" s="1"/>
    </row>
    <row r="82" spans="2:3" x14ac:dyDescent="0.25">
      <c r="B82" s="1"/>
      <c r="C82" s="1"/>
    </row>
    <row r="83" spans="2:3" x14ac:dyDescent="0.25">
      <c r="B83" s="1"/>
      <c r="C83" s="1"/>
    </row>
    <row r="84" spans="2:3" x14ac:dyDescent="0.25">
      <c r="B84" s="1"/>
      <c r="C84" s="1"/>
    </row>
    <row r="85" spans="2:3" x14ac:dyDescent="0.25">
      <c r="B85" s="1"/>
      <c r="C85" s="1"/>
    </row>
    <row r="86" spans="2:3" x14ac:dyDescent="0.25">
      <c r="B86" s="1"/>
      <c r="C86" s="1"/>
    </row>
    <row r="87" spans="2:3" x14ac:dyDescent="0.25">
      <c r="B87" s="1"/>
      <c r="C87" s="1"/>
    </row>
    <row r="88" spans="2:3" x14ac:dyDescent="0.25">
      <c r="B88" s="1"/>
      <c r="C88" s="1"/>
    </row>
    <row r="89" spans="2:3" x14ac:dyDescent="0.25">
      <c r="B89" s="1"/>
      <c r="C89" s="1"/>
    </row>
    <row r="90" spans="2:3" x14ac:dyDescent="0.25">
      <c r="B90" s="1"/>
      <c r="C90" s="1"/>
    </row>
    <row r="91" spans="2:3" x14ac:dyDescent="0.25">
      <c r="B91" s="1"/>
      <c r="C91" s="1"/>
    </row>
    <row r="92" spans="2:3" x14ac:dyDescent="0.25">
      <c r="B92" s="1"/>
      <c r="C92" s="1"/>
    </row>
    <row r="93" spans="2:3" x14ac:dyDescent="0.25">
      <c r="B93" s="1"/>
      <c r="C93" s="1"/>
    </row>
    <row r="94" spans="2:3" x14ac:dyDescent="0.25">
      <c r="B94" s="1"/>
      <c r="C94" s="1"/>
    </row>
    <row r="95" spans="2:3" x14ac:dyDescent="0.25">
      <c r="B95" s="1"/>
      <c r="C95" s="1"/>
    </row>
    <row r="96" spans="2:3" x14ac:dyDescent="0.25">
      <c r="B96" s="1"/>
      <c r="C96" s="1"/>
    </row>
    <row r="97" spans="2:3" x14ac:dyDescent="0.25">
      <c r="B97" s="1"/>
      <c r="C97" s="1"/>
    </row>
    <row r="98" spans="2:3" x14ac:dyDescent="0.25">
      <c r="B98" s="1"/>
      <c r="C98" s="1"/>
    </row>
    <row r="99" spans="2:3" x14ac:dyDescent="0.25">
      <c r="B99" s="1"/>
      <c r="C99" s="1"/>
    </row>
    <row r="100" spans="2:3" x14ac:dyDescent="0.25">
      <c r="B100" s="1"/>
      <c r="C100" s="1"/>
    </row>
    <row r="101" spans="2:3" x14ac:dyDescent="0.25">
      <c r="B101" s="1"/>
      <c r="C101" s="1"/>
    </row>
    <row r="102" spans="2:3" x14ac:dyDescent="0.25">
      <c r="B102" s="1"/>
      <c r="C102" s="1"/>
    </row>
    <row r="103" spans="2:3" x14ac:dyDescent="0.25">
      <c r="B103" s="1"/>
      <c r="C103" s="1"/>
    </row>
    <row r="104" spans="2:3" x14ac:dyDescent="0.25">
      <c r="B104" s="1"/>
      <c r="C104" s="1"/>
    </row>
    <row r="105" spans="2:3" x14ac:dyDescent="0.25">
      <c r="B105" s="1"/>
      <c r="C105" s="1"/>
    </row>
    <row r="106" spans="2:3" x14ac:dyDescent="0.25">
      <c r="B106" s="1"/>
      <c r="C106" s="1"/>
    </row>
    <row r="107" spans="2:3" x14ac:dyDescent="0.25">
      <c r="B107" s="1"/>
      <c r="C107" s="1"/>
    </row>
    <row r="108" spans="2:3" x14ac:dyDescent="0.25">
      <c r="B108" s="1"/>
      <c r="C108" s="1"/>
    </row>
    <row r="109" spans="2:3" x14ac:dyDescent="0.25">
      <c r="B109" s="1"/>
      <c r="C109" s="1"/>
    </row>
  </sheetData>
  <mergeCells count="3">
    <mergeCell ref="A2:C2"/>
    <mergeCell ref="A3:C3"/>
    <mergeCell ref="A1:C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3"/>
  <sheetViews>
    <sheetView workbookViewId="0">
      <selection activeCell="A11" sqref="A11:C11"/>
    </sheetView>
  </sheetViews>
  <sheetFormatPr defaultRowHeight="15" x14ac:dyDescent="0.25"/>
  <cols>
    <col min="1" max="1" width="48.5703125" customWidth="1"/>
    <col min="2" max="2" width="18.5703125" customWidth="1"/>
    <col min="3" max="3" width="35.28515625" customWidth="1"/>
  </cols>
  <sheetData>
    <row r="1" spans="1:3" x14ac:dyDescent="0.25">
      <c r="A1" s="106" t="s">
        <v>32</v>
      </c>
      <c r="B1" s="106"/>
      <c r="C1" s="106"/>
    </row>
    <row r="2" spans="1:3" x14ac:dyDescent="0.25">
      <c r="A2" s="106"/>
      <c r="B2" s="106"/>
      <c r="C2" s="106"/>
    </row>
    <row r="3" spans="1:3" x14ac:dyDescent="0.25">
      <c r="A3" s="106"/>
      <c r="B3" s="106"/>
      <c r="C3" s="106"/>
    </row>
    <row r="4" spans="1:3" x14ac:dyDescent="0.25">
      <c r="A4" s="2"/>
      <c r="B4" s="2"/>
      <c r="C4" s="2"/>
    </row>
    <row r="5" spans="1:3" x14ac:dyDescent="0.25">
      <c r="A5" s="4" t="s">
        <v>2</v>
      </c>
      <c r="B5" s="6" t="s">
        <v>22</v>
      </c>
      <c r="C5" s="6" t="s">
        <v>23</v>
      </c>
    </row>
    <row r="6" spans="1:3" x14ac:dyDescent="0.25">
      <c r="B6" s="5"/>
      <c r="C6" s="1"/>
    </row>
    <row r="7" spans="1:3" x14ac:dyDescent="0.25">
      <c r="B7" s="5"/>
      <c r="C7" s="1"/>
    </row>
    <row r="8" spans="1:3" x14ac:dyDescent="0.25">
      <c r="B8" s="5"/>
      <c r="C8" s="1"/>
    </row>
    <row r="9" spans="1:3" x14ac:dyDescent="0.25">
      <c r="A9" s="2" t="s">
        <v>7</v>
      </c>
      <c r="B9" s="3">
        <f>SUM(B6:B8)</f>
        <v>0</v>
      </c>
      <c r="C9" s="3">
        <f>SUM(C6:C8)</f>
        <v>0</v>
      </c>
    </row>
    <row r="10" spans="1:3" x14ac:dyDescent="0.25">
      <c r="B10" s="1"/>
      <c r="C10" s="1"/>
    </row>
    <row r="11" spans="1:3" x14ac:dyDescent="0.25">
      <c r="A11" s="57" t="s">
        <v>8</v>
      </c>
      <c r="B11" s="99" t="s">
        <v>22</v>
      </c>
      <c r="C11" s="99" t="s">
        <v>23</v>
      </c>
    </row>
    <row r="12" spans="1:3" x14ac:dyDescent="0.25">
      <c r="A12" s="7"/>
      <c r="B12" s="8"/>
      <c r="C12" s="8"/>
    </row>
    <row r="13" spans="1:3" x14ac:dyDescent="0.25">
      <c r="A13" s="7"/>
      <c r="B13" s="8"/>
      <c r="C13" s="8"/>
    </row>
    <row r="14" spans="1:3" x14ac:dyDescent="0.25">
      <c r="A14" s="7"/>
      <c r="B14" s="8"/>
      <c r="C14" s="8"/>
    </row>
    <row r="15" spans="1:3" x14ac:dyDescent="0.25">
      <c r="A15" s="7"/>
      <c r="B15" s="8"/>
      <c r="C15" s="8"/>
    </row>
    <row r="16" spans="1:3" x14ac:dyDescent="0.25">
      <c r="B16" s="1"/>
      <c r="C16" s="1"/>
    </row>
    <row r="17" spans="1:3" x14ac:dyDescent="0.25">
      <c r="A17" s="2" t="s">
        <v>7</v>
      </c>
      <c r="B17" s="3">
        <f>SUM(B16:B16)</f>
        <v>0</v>
      </c>
      <c r="C17" s="3">
        <f>SUM(C12:C16)</f>
        <v>0</v>
      </c>
    </row>
    <row r="18" spans="1:3" x14ac:dyDescent="0.25">
      <c r="A18" s="2" t="s">
        <v>9</v>
      </c>
      <c r="B18" s="1">
        <f>B9-B17</f>
        <v>0</v>
      </c>
      <c r="C18" s="1">
        <f>C9-C17</f>
        <v>0</v>
      </c>
    </row>
    <row r="19" spans="1:3" x14ac:dyDescent="0.25">
      <c r="B19" s="1"/>
      <c r="C19" s="1"/>
    </row>
    <row r="20" spans="1:3" x14ac:dyDescent="0.25">
      <c r="B20" s="1"/>
      <c r="C20" s="1"/>
    </row>
    <row r="21" spans="1:3" x14ac:dyDescent="0.25">
      <c r="B21" s="1"/>
      <c r="C21" s="1"/>
    </row>
    <row r="22" spans="1:3" x14ac:dyDescent="0.25">
      <c r="B22" s="1"/>
      <c r="C22" s="1"/>
    </row>
    <row r="23" spans="1:3" x14ac:dyDescent="0.25">
      <c r="B23" s="1"/>
      <c r="C23" s="1"/>
    </row>
    <row r="24" spans="1:3" x14ac:dyDescent="0.25">
      <c r="B24" s="1"/>
      <c r="C24" s="1"/>
    </row>
    <row r="25" spans="1:3" x14ac:dyDescent="0.25">
      <c r="B25" s="1"/>
      <c r="C25" s="1"/>
    </row>
    <row r="26" spans="1:3" x14ac:dyDescent="0.25">
      <c r="B26" s="1"/>
      <c r="C26" s="1"/>
    </row>
    <row r="27" spans="1:3" x14ac:dyDescent="0.25">
      <c r="B27" s="1"/>
      <c r="C27" s="1"/>
    </row>
    <row r="28" spans="1:3" x14ac:dyDescent="0.25">
      <c r="B28" s="1"/>
      <c r="C28" s="1"/>
    </row>
    <row r="29" spans="1:3" x14ac:dyDescent="0.25">
      <c r="B29" s="1"/>
      <c r="C29" s="1"/>
    </row>
    <row r="30" spans="1:3" x14ac:dyDescent="0.25">
      <c r="B30" s="1"/>
      <c r="C30" s="1"/>
    </row>
    <row r="31" spans="1:3" x14ac:dyDescent="0.25">
      <c r="B31" s="1"/>
      <c r="C31" s="1"/>
    </row>
    <row r="32" spans="1:3" x14ac:dyDescent="0.25">
      <c r="B32" s="1"/>
      <c r="C32" s="1"/>
    </row>
    <row r="33" spans="2:3" x14ac:dyDescent="0.25">
      <c r="B33" s="1"/>
      <c r="C33" s="1"/>
    </row>
    <row r="34" spans="2:3" x14ac:dyDescent="0.25">
      <c r="B34" s="1"/>
      <c r="C34" s="1"/>
    </row>
    <row r="35" spans="2:3" x14ac:dyDescent="0.25">
      <c r="B35" s="1"/>
      <c r="C35" s="1"/>
    </row>
    <row r="36" spans="2:3" x14ac:dyDescent="0.25">
      <c r="B36" s="1"/>
      <c r="C36" s="1"/>
    </row>
    <row r="37" spans="2:3" x14ac:dyDescent="0.25">
      <c r="B37" s="1"/>
      <c r="C37" s="1"/>
    </row>
    <row r="38" spans="2:3" x14ac:dyDescent="0.25">
      <c r="B38" s="1"/>
      <c r="C38" s="1"/>
    </row>
    <row r="39" spans="2:3" x14ac:dyDescent="0.25">
      <c r="B39" s="1"/>
      <c r="C39" s="1"/>
    </row>
    <row r="40" spans="2:3" x14ac:dyDescent="0.25">
      <c r="B40" s="1"/>
      <c r="C40" s="1"/>
    </row>
    <row r="41" spans="2:3" x14ac:dyDescent="0.25">
      <c r="B41" s="1"/>
      <c r="C41" s="1"/>
    </row>
    <row r="42" spans="2:3" x14ac:dyDescent="0.25">
      <c r="B42" s="1"/>
      <c r="C42" s="1"/>
    </row>
    <row r="43" spans="2:3" x14ac:dyDescent="0.25">
      <c r="B43" s="1"/>
      <c r="C43" s="1"/>
    </row>
    <row r="44" spans="2:3" x14ac:dyDescent="0.25">
      <c r="B44" s="1"/>
      <c r="C44" s="1"/>
    </row>
    <row r="45" spans="2:3" x14ac:dyDescent="0.25">
      <c r="B45" s="1"/>
      <c r="C45" s="1"/>
    </row>
    <row r="46" spans="2:3" x14ac:dyDescent="0.25">
      <c r="B46" s="1"/>
      <c r="C46" s="1"/>
    </row>
    <row r="47" spans="2:3" x14ac:dyDescent="0.25">
      <c r="B47" s="1"/>
      <c r="C47" s="1"/>
    </row>
    <row r="48" spans="2:3" x14ac:dyDescent="0.25">
      <c r="B48" s="1"/>
      <c r="C48" s="1"/>
    </row>
    <row r="49" spans="2:3" x14ac:dyDescent="0.25">
      <c r="B49" s="1"/>
      <c r="C49" s="1"/>
    </row>
    <row r="50" spans="2:3" x14ac:dyDescent="0.25">
      <c r="B50" s="1"/>
      <c r="C50" s="1"/>
    </row>
    <row r="51" spans="2:3" x14ac:dyDescent="0.25">
      <c r="B51" s="1"/>
      <c r="C51" s="1"/>
    </row>
    <row r="52" spans="2:3" x14ac:dyDescent="0.25">
      <c r="B52" s="1"/>
      <c r="C52" s="1"/>
    </row>
    <row r="53" spans="2:3" x14ac:dyDescent="0.25">
      <c r="B53" s="1"/>
      <c r="C53" s="1"/>
    </row>
    <row r="54" spans="2:3" x14ac:dyDescent="0.25">
      <c r="B54" s="1"/>
      <c r="C54" s="1"/>
    </row>
    <row r="55" spans="2:3" x14ac:dyDescent="0.25">
      <c r="B55" s="1"/>
      <c r="C55" s="1"/>
    </row>
    <row r="56" spans="2:3" x14ac:dyDescent="0.25">
      <c r="B56" s="1"/>
      <c r="C56" s="1"/>
    </row>
    <row r="57" spans="2:3" x14ac:dyDescent="0.25">
      <c r="B57" s="1"/>
      <c r="C57" s="1"/>
    </row>
    <row r="58" spans="2:3" x14ac:dyDescent="0.25">
      <c r="B58" s="1"/>
      <c r="C58" s="1"/>
    </row>
    <row r="59" spans="2:3" x14ac:dyDescent="0.25">
      <c r="B59" s="1"/>
      <c r="C59" s="1"/>
    </row>
    <row r="60" spans="2:3" x14ac:dyDescent="0.25">
      <c r="B60" s="1"/>
      <c r="C60" s="1"/>
    </row>
    <row r="61" spans="2:3" x14ac:dyDescent="0.25">
      <c r="B61" s="1"/>
      <c r="C61" s="1"/>
    </row>
    <row r="62" spans="2:3" x14ac:dyDescent="0.25">
      <c r="B62" s="1"/>
      <c r="C62" s="1"/>
    </row>
    <row r="63" spans="2:3" x14ac:dyDescent="0.25">
      <c r="B63" s="1"/>
      <c r="C63" s="1"/>
    </row>
    <row r="64" spans="2:3" x14ac:dyDescent="0.25">
      <c r="B64" s="1"/>
      <c r="C64" s="1"/>
    </row>
    <row r="65" spans="2:3" x14ac:dyDescent="0.25">
      <c r="B65" s="1"/>
      <c r="C65" s="1"/>
    </row>
    <row r="66" spans="2:3" x14ac:dyDescent="0.25">
      <c r="B66" s="1"/>
      <c r="C66" s="1"/>
    </row>
    <row r="67" spans="2:3" x14ac:dyDescent="0.25">
      <c r="B67" s="1"/>
      <c r="C67" s="1"/>
    </row>
    <row r="68" spans="2:3" x14ac:dyDescent="0.25">
      <c r="B68" s="1"/>
      <c r="C68" s="1"/>
    </row>
    <row r="69" spans="2:3" x14ac:dyDescent="0.25">
      <c r="B69" s="1"/>
      <c r="C69" s="1"/>
    </row>
    <row r="70" spans="2:3" x14ac:dyDescent="0.25">
      <c r="B70" s="1"/>
      <c r="C70" s="1"/>
    </row>
    <row r="71" spans="2:3" x14ac:dyDescent="0.25">
      <c r="B71" s="1"/>
      <c r="C71" s="1"/>
    </row>
    <row r="72" spans="2:3" x14ac:dyDescent="0.25">
      <c r="B72" s="1"/>
      <c r="C72" s="1"/>
    </row>
    <row r="73" spans="2:3" x14ac:dyDescent="0.25">
      <c r="B73" s="1"/>
      <c r="C73" s="1"/>
    </row>
    <row r="74" spans="2:3" x14ac:dyDescent="0.25">
      <c r="B74" s="1"/>
      <c r="C74" s="1"/>
    </row>
    <row r="75" spans="2:3" x14ac:dyDescent="0.25">
      <c r="B75" s="1"/>
      <c r="C75" s="1"/>
    </row>
    <row r="76" spans="2:3" x14ac:dyDescent="0.25">
      <c r="B76" s="1"/>
      <c r="C76" s="1"/>
    </row>
    <row r="77" spans="2:3" x14ac:dyDescent="0.25">
      <c r="B77" s="1"/>
      <c r="C77" s="1"/>
    </row>
    <row r="78" spans="2:3" x14ac:dyDescent="0.25">
      <c r="B78" s="1"/>
      <c r="C78" s="1"/>
    </row>
    <row r="79" spans="2:3" x14ac:dyDescent="0.25">
      <c r="B79" s="1"/>
      <c r="C79" s="1"/>
    </row>
    <row r="80" spans="2:3" x14ac:dyDescent="0.25">
      <c r="B80" s="1"/>
      <c r="C80" s="1"/>
    </row>
    <row r="81" spans="2:3" x14ac:dyDescent="0.25">
      <c r="B81" s="1"/>
      <c r="C81" s="1"/>
    </row>
    <row r="82" spans="2:3" x14ac:dyDescent="0.25">
      <c r="B82" s="1"/>
      <c r="C82" s="1"/>
    </row>
    <row r="83" spans="2:3" x14ac:dyDescent="0.25">
      <c r="B83" s="1"/>
      <c r="C83" s="1"/>
    </row>
    <row r="84" spans="2:3" x14ac:dyDescent="0.25">
      <c r="B84" s="1"/>
      <c r="C84" s="1"/>
    </row>
    <row r="85" spans="2:3" x14ac:dyDescent="0.25">
      <c r="B85" s="1"/>
      <c r="C85" s="1"/>
    </row>
    <row r="86" spans="2:3" x14ac:dyDescent="0.25">
      <c r="B86" s="1"/>
      <c r="C86" s="1"/>
    </row>
    <row r="87" spans="2:3" x14ac:dyDescent="0.25">
      <c r="B87" s="1"/>
      <c r="C87" s="1"/>
    </row>
    <row r="88" spans="2:3" x14ac:dyDescent="0.25">
      <c r="B88" s="1"/>
      <c r="C88" s="1"/>
    </row>
    <row r="89" spans="2:3" x14ac:dyDescent="0.25">
      <c r="B89" s="1"/>
      <c r="C89" s="1"/>
    </row>
    <row r="90" spans="2:3" x14ac:dyDescent="0.25">
      <c r="B90" s="1"/>
      <c r="C90" s="1"/>
    </row>
    <row r="91" spans="2:3" x14ac:dyDescent="0.25">
      <c r="B91" s="1"/>
      <c r="C91" s="1"/>
    </row>
    <row r="92" spans="2:3" x14ac:dyDescent="0.25">
      <c r="B92" s="1"/>
      <c r="C92" s="1"/>
    </row>
    <row r="93" spans="2:3" x14ac:dyDescent="0.25">
      <c r="B93" s="1"/>
      <c r="C93" s="1"/>
    </row>
    <row r="94" spans="2:3" x14ac:dyDescent="0.25">
      <c r="B94" s="1"/>
      <c r="C94" s="1"/>
    </row>
    <row r="95" spans="2:3" x14ac:dyDescent="0.25">
      <c r="B95" s="1"/>
      <c r="C95" s="1"/>
    </row>
    <row r="96" spans="2:3" x14ac:dyDescent="0.25">
      <c r="B96" s="1"/>
      <c r="C96" s="1"/>
    </row>
    <row r="97" spans="2:3" x14ac:dyDescent="0.25">
      <c r="B97" s="1"/>
      <c r="C97" s="1"/>
    </row>
    <row r="98" spans="2:3" x14ac:dyDescent="0.25">
      <c r="B98" s="1"/>
      <c r="C98" s="1"/>
    </row>
    <row r="99" spans="2:3" x14ac:dyDescent="0.25">
      <c r="B99" s="1"/>
      <c r="C99" s="1"/>
    </row>
    <row r="100" spans="2:3" x14ac:dyDescent="0.25">
      <c r="B100" s="1"/>
      <c r="C100" s="1"/>
    </row>
    <row r="101" spans="2:3" x14ac:dyDescent="0.25">
      <c r="B101" s="1"/>
      <c r="C101" s="1"/>
    </row>
    <row r="102" spans="2:3" x14ac:dyDescent="0.25">
      <c r="B102" s="1"/>
      <c r="C102" s="1"/>
    </row>
    <row r="103" spans="2:3" x14ac:dyDescent="0.25">
      <c r="B103" s="1"/>
      <c r="C103" s="1"/>
    </row>
    <row r="104" spans="2:3" x14ac:dyDescent="0.25">
      <c r="B104" s="1"/>
      <c r="C104" s="1"/>
    </row>
    <row r="105" spans="2:3" x14ac:dyDescent="0.25">
      <c r="B105" s="1"/>
      <c r="C105" s="1"/>
    </row>
    <row r="106" spans="2:3" x14ac:dyDescent="0.25">
      <c r="B106" s="1"/>
      <c r="C106" s="1"/>
    </row>
    <row r="107" spans="2:3" x14ac:dyDescent="0.25">
      <c r="B107" s="1"/>
      <c r="C107" s="1"/>
    </row>
    <row r="108" spans="2:3" x14ac:dyDescent="0.25">
      <c r="B108" s="1"/>
      <c r="C108" s="1"/>
    </row>
    <row r="109" spans="2:3" x14ac:dyDescent="0.25">
      <c r="B109" s="1"/>
      <c r="C109" s="1"/>
    </row>
    <row r="110" spans="2:3" x14ac:dyDescent="0.25">
      <c r="B110" s="1"/>
      <c r="C110" s="1"/>
    </row>
    <row r="111" spans="2:3" x14ac:dyDescent="0.25">
      <c r="B111" s="1"/>
      <c r="C111" s="1"/>
    </row>
    <row r="112" spans="2:3" x14ac:dyDescent="0.25">
      <c r="B112" s="1"/>
      <c r="C112" s="1"/>
    </row>
    <row r="113" spans="2:3" x14ac:dyDescent="0.25">
      <c r="B113" s="1"/>
      <c r="C113" s="1"/>
    </row>
  </sheetData>
  <mergeCells count="3">
    <mergeCell ref="A1:C1"/>
    <mergeCell ref="A2:C2"/>
    <mergeCell ref="A3:C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13"/>
  <sheetViews>
    <sheetView workbookViewId="0">
      <selection activeCell="C5" sqref="A5:C5"/>
    </sheetView>
  </sheetViews>
  <sheetFormatPr defaultRowHeight="15" x14ac:dyDescent="0.25"/>
  <cols>
    <col min="1" max="1" width="48.5703125" customWidth="1"/>
    <col min="2" max="2" width="18.5703125" customWidth="1"/>
    <col min="3" max="3" width="35.28515625" customWidth="1"/>
  </cols>
  <sheetData>
    <row r="1" spans="1:3" x14ac:dyDescent="0.25">
      <c r="A1" s="106" t="s">
        <v>24</v>
      </c>
      <c r="B1" s="106"/>
      <c r="C1" s="106"/>
    </row>
    <row r="2" spans="1:3" x14ac:dyDescent="0.25">
      <c r="A2" s="106"/>
      <c r="B2" s="106"/>
      <c r="C2" s="106"/>
    </row>
    <row r="3" spans="1:3" x14ac:dyDescent="0.25">
      <c r="A3" s="106"/>
      <c r="B3" s="106"/>
      <c r="C3" s="106"/>
    </row>
    <row r="4" spans="1:3" x14ac:dyDescent="0.25">
      <c r="A4" s="2"/>
      <c r="B4" s="2"/>
      <c r="C4" s="2"/>
    </row>
    <row r="5" spans="1:3" x14ac:dyDescent="0.25">
      <c r="A5" s="4" t="s">
        <v>2</v>
      </c>
      <c r="B5" s="6" t="s">
        <v>22</v>
      </c>
      <c r="C5" s="6" t="s">
        <v>23</v>
      </c>
    </row>
    <row r="6" spans="1:3" x14ac:dyDescent="0.25">
      <c r="B6" s="5"/>
      <c r="C6" s="1"/>
    </row>
    <row r="7" spans="1:3" x14ac:dyDescent="0.25">
      <c r="B7" s="5"/>
      <c r="C7" s="1"/>
    </row>
    <row r="8" spans="1:3" x14ac:dyDescent="0.25">
      <c r="B8" s="5"/>
      <c r="C8" s="1"/>
    </row>
    <row r="9" spans="1:3" x14ac:dyDescent="0.25">
      <c r="A9" s="2" t="s">
        <v>7</v>
      </c>
      <c r="B9" s="3">
        <f>SUM(B6:B8)</f>
        <v>0</v>
      </c>
      <c r="C9" s="3">
        <f>SUM(C6:C8)</f>
        <v>0</v>
      </c>
    </row>
    <row r="10" spans="1:3" x14ac:dyDescent="0.25">
      <c r="B10" s="1"/>
      <c r="C10" s="1"/>
    </row>
    <row r="11" spans="1:3" x14ac:dyDescent="0.25">
      <c r="A11" s="57" t="s">
        <v>8</v>
      </c>
      <c r="B11" s="99" t="s">
        <v>22</v>
      </c>
      <c r="C11" s="99" t="s">
        <v>23</v>
      </c>
    </row>
    <row r="12" spans="1:3" x14ac:dyDescent="0.25">
      <c r="A12" s="7"/>
      <c r="B12" s="8"/>
      <c r="C12" s="8"/>
    </row>
    <row r="13" spans="1:3" x14ac:dyDescent="0.25">
      <c r="A13" s="7"/>
      <c r="B13" s="8"/>
      <c r="C13" s="8"/>
    </row>
    <row r="14" spans="1:3" x14ac:dyDescent="0.25">
      <c r="A14" s="7"/>
      <c r="B14" s="8"/>
      <c r="C14" s="8"/>
    </row>
    <row r="15" spans="1:3" x14ac:dyDescent="0.25">
      <c r="A15" s="7"/>
      <c r="B15" s="8"/>
      <c r="C15" s="8"/>
    </row>
    <row r="16" spans="1:3" x14ac:dyDescent="0.25">
      <c r="B16" s="1"/>
      <c r="C16" s="1"/>
    </row>
    <row r="17" spans="1:3" x14ac:dyDescent="0.25">
      <c r="A17" s="2" t="s">
        <v>7</v>
      </c>
      <c r="B17" s="3">
        <f>SUM(B16:B16)</f>
        <v>0</v>
      </c>
      <c r="C17" s="3">
        <f>SUM(C12:C16)</f>
        <v>0</v>
      </c>
    </row>
    <row r="18" spans="1:3" x14ac:dyDescent="0.25">
      <c r="A18" s="2" t="s">
        <v>9</v>
      </c>
      <c r="B18" s="1">
        <f>B9-B17</f>
        <v>0</v>
      </c>
      <c r="C18" s="1">
        <f>C9-C17</f>
        <v>0</v>
      </c>
    </row>
    <row r="19" spans="1:3" x14ac:dyDescent="0.25">
      <c r="B19" s="1"/>
      <c r="C19" s="1"/>
    </row>
    <row r="20" spans="1:3" x14ac:dyDescent="0.25">
      <c r="B20" s="1"/>
      <c r="C20" s="1"/>
    </row>
    <row r="21" spans="1:3" x14ac:dyDescent="0.25">
      <c r="B21" s="1"/>
      <c r="C21" s="1"/>
    </row>
    <row r="22" spans="1:3" x14ac:dyDescent="0.25">
      <c r="B22" s="1"/>
      <c r="C22" s="1"/>
    </row>
    <row r="23" spans="1:3" x14ac:dyDescent="0.25">
      <c r="B23" s="1"/>
      <c r="C23" s="1"/>
    </row>
    <row r="24" spans="1:3" x14ac:dyDescent="0.25">
      <c r="B24" s="1"/>
      <c r="C24" s="1"/>
    </row>
    <row r="25" spans="1:3" x14ac:dyDescent="0.25">
      <c r="B25" s="1"/>
      <c r="C25" s="1"/>
    </row>
    <row r="26" spans="1:3" x14ac:dyDescent="0.25">
      <c r="B26" s="1"/>
      <c r="C26" s="1"/>
    </row>
    <row r="27" spans="1:3" x14ac:dyDescent="0.25">
      <c r="B27" s="1"/>
      <c r="C27" s="1"/>
    </row>
    <row r="28" spans="1:3" x14ac:dyDescent="0.25">
      <c r="B28" s="1"/>
      <c r="C28" s="1"/>
    </row>
    <row r="29" spans="1:3" x14ac:dyDescent="0.25">
      <c r="B29" s="1"/>
      <c r="C29" s="1"/>
    </row>
    <row r="30" spans="1:3" x14ac:dyDescent="0.25">
      <c r="B30" s="1"/>
      <c r="C30" s="1"/>
    </row>
    <row r="31" spans="1:3" x14ac:dyDescent="0.25">
      <c r="B31" s="1"/>
      <c r="C31" s="1"/>
    </row>
    <row r="32" spans="1:3" x14ac:dyDescent="0.25">
      <c r="B32" s="1"/>
      <c r="C32" s="1"/>
    </row>
    <row r="33" spans="2:3" x14ac:dyDescent="0.25">
      <c r="B33" s="1"/>
      <c r="C33" s="1"/>
    </row>
    <row r="34" spans="2:3" x14ac:dyDescent="0.25">
      <c r="B34" s="1"/>
      <c r="C34" s="1"/>
    </row>
    <row r="35" spans="2:3" x14ac:dyDescent="0.25">
      <c r="B35" s="1"/>
      <c r="C35" s="1"/>
    </row>
    <row r="36" spans="2:3" x14ac:dyDescent="0.25">
      <c r="B36" s="1"/>
      <c r="C36" s="1"/>
    </row>
    <row r="37" spans="2:3" x14ac:dyDescent="0.25">
      <c r="B37" s="1"/>
      <c r="C37" s="1"/>
    </row>
    <row r="38" spans="2:3" x14ac:dyDescent="0.25">
      <c r="B38" s="1"/>
      <c r="C38" s="1"/>
    </row>
    <row r="39" spans="2:3" x14ac:dyDescent="0.25">
      <c r="B39" s="1"/>
      <c r="C39" s="1"/>
    </row>
    <row r="40" spans="2:3" x14ac:dyDescent="0.25">
      <c r="B40" s="1"/>
      <c r="C40" s="1"/>
    </row>
    <row r="41" spans="2:3" x14ac:dyDescent="0.25">
      <c r="B41" s="1"/>
      <c r="C41" s="1"/>
    </row>
    <row r="42" spans="2:3" x14ac:dyDescent="0.25">
      <c r="B42" s="1"/>
      <c r="C42" s="1"/>
    </row>
    <row r="43" spans="2:3" x14ac:dyDescent="0.25">
      <c r="B43" s="1"/>
      <c r="C43" s="1"/>
    </row>
    <row r="44" spans="2:3" x14ac:dyDescent="0.25">
      <c r="B44" s="1"/>
      <c r="C44" s="1"/>
    </row>
    <row r="45" spans="2:3" x14ac:dyDescent="0.25">
      <c r="B45" s="1"/>
      <c r="C45" s="1"/>
    </row>
    <row r="46" spans="2:3" x14ac:dyDescent="0.25">
      <c r="B46" s="1"/>
      <c r="C46" s="1"/>
    </row>
    <row r="47" spans="2:3" x14ac:dyDescent="0.25">
      <c r="B47" s="1"/>
      <c r="C47" s="1"/>
    </row>
    <row r="48" spans="2:3" x14ac:dyDescent="0.25">
      <c r="B48" s="1"/>
      <c r="C48" s="1"/>
    </row>
    <row r="49" spans="2:3" x14ac:dyDescent="0.25">
      <c r="B49" s="1"/>
      <c r="C49" s="1"/>
    </row>
    <row r="50" spans="2:3" x14ac:dyDescent="0.25">
      <c r="B50" s="1"/>
      <c r="C50" s="1"/>
    </row>
    <row r="51" spans="2:3" x14ac:dyDescent="0.25">
      <c r="B51" s="1"/>
      <c r="C51" s="1"/>
    </row>
    <row r="52" spans="2:3" x14ac:dyDescent="0.25">
      <c r="B52" s="1"/>
      <c r="C52" s="1"/>
    </row>
    <row r="53" spans="2:3" x14ac:dyDescent="0.25">
      <c r="B53" s="1"/>
      <c r="C53" s="1"/>
    </row>
    <row r="54" spans="2:3" x14ac:dyDescent="0.25">
      <c r="B54" s="1"/>
      <c r="C54" s="1"/>
    </row>
    <row r="55" spans="2:3" x14ac:dyDescent="0.25">
      <c r="B55" s="1"/>
      <c r="C55" s="1"/>
    </row>
    <row r="56" spans="2:3" x14ac:dyDescent="0.25">
      <c r="B56" s="1"/>
      <c r="C56" s="1"/>
    </row>
    <row r="57" spans="2:3" x14ac:dyDescent="0.25">
      <c r="B57" s="1"/>
      <c r="C57" s="1"/>
    </row>
    <row r="58" spans="2:3" x14ac:dyDescent="0.25">
      <c r="B58" s="1"/>
      <c r="C58" s="1"/>
    </row>
    <row r="59" spans="2:3" x14ac:dyDescent="0.25">
      <c r="B59" s="1"/>
      <c r="C59" s="1"/>
    </row>
    <row r="60" spans="2:3" x14ac:dyDescent="0.25">
      <c r="B60" s="1"/>
      <c r="C60" s="1"/>
    </row>
    <row r="61" spans="2:3" x14ac:dyDescent="0.25">
      <c r="B61" s="1"/>
      <c r="C61" s="1"/>
    </row>
    <row r="62" spans="2:3" x14ac:dyDescent="0.25">
      <c r="B62" s="1"/>
      <c r="C62" s="1"/>
    </row>
    <row r="63" spans="2:3" x14ac:dyDescent="0.25">
      <c r="B63" s="1"/>
      <c r="C63" s="1"/>
    </row>
    <row r="64" spans="2:3" x14ac:dyDescent="0.25">
      <c r="B64" s="1"/>
      <c r="C64" s="1"/>
    </row>
    <row r="65" spans="2:3" x14ac:dyDescent="0.25">
      <c r="B65" s="1"/>
      <c r="C65" s="1"/>
    </row>
    <row r="66" spans="2:3" x14ac:dyDescent="0.25">
      <c r="B66" s="1"/>
      <c r="C66" s="1"/>
    </row>
    <row r="67" spans="2:3" x14ac:dyDescent="0.25">
      <c r="B67" s="1"/>
      <c r="C67" s="1"/>
    </row>
    <row r="68" spans="2:3" x14ac:dyDescent="0.25">
      <c r="B68" s="1"/>
      <c r="C68" s="1"/>
    </row>
    <row r="69" spans="2:3" x14ac:dyDescent="0.25">
      <c r="B69" s="1"/>
      <c r="C69" s="1"/>
    </row>
    <row r="70" spans="2:3" x14ac:dyDescent="0.25">
      <c r="B70" s="1"/>
      <c r="C70" s="1"/>
    </row>
    <row r="71" spans="2:3" x14ac:dyDescent="0.25">
      <c r="B71" s="1"/>
      <c r="C71" s="1"/>
    </row>
    <row r="72" spans="2:3" x14ac:dyDescent="0.25">
      <c r="B72" s="1"/>
      <c r="C72" s="1"/>
    </row>
    <row r="73" spans="2:3" x14ac:dyDescent="0.25">
      <c r="B73" s="1"/>
      <c r="C73" s="1"/>
    </row>
    <row r="74" spans="2:3" x14ac:dyDescent="0.25">
      <c r="B74" s="1"/>
      <c r="C74" s="1"/>
    </row>
    <row r="75" spans="2:3" x14ac:dyDescent="0.25">
      <c r="B75" s="1"/>
      <c r="C75" s="1"/>
    </row>
    <row r="76" spans="2:3" x14ac:dyDescent="0.25">
      <c r="B76" s="1"/>
      <c r="C76" s="1"/>
    </row>
    <row r="77" spans="2:3" x14ac:dyDescent="0.25">
      <c r="B77" s="1"/>
      <c r="C77" s="1"/>
    </row>
    <row r="78" spans="2:3" x14ac:dyDescent="0.25">
      <c r="B78" s="1"/>
      <c r="C78" s="1"/>
    </row>
    <row r="79" spans="2:3" x14ac:dyDescent="0.25">
      <c r="B79" s="1"/>
      <c r="C79" s="1"/>
    </row>
    <row r="80" spans="2:3" x14ac:dyDescent="0.25">
      <c r="B80" s="1"/>
      <c r="C80" s="1"/>
    </row>
    <row r="81" spans="2:3" x14ac:dyDescent="0.25">
      <c r="B81" s="1"/>
      <c r="C81" s="1"/>
    </row>
    <row r="82" spans="2:3" x14ac:dyDescent="0.25">
      <c r="B82" s="1"/>
      <c r="C82" s="1"/>
    </row>
    <row r="83" spans="2:3" x14ac:dyDescent="0.25">
      <c r="B83" s="1"/>
      <c r="C83" s="1"/>
    </row>
    <row r="84" spans="2:3" x14ac:dyDescent="0.25">
      <c r="B84" s="1"/>
      <c r="C84" s="1"/>
    </row>
    <row r="85" spans="2:3" x14ac:dyDescent="0.25">
      <c r="B85" s="1"/>
      <c r="C85" s="1"/>
    </row>
    <row r="86" spans="2:3" x14ac:dyDescent="0.25">
      <c r="B86" s="1"/>
      <c r="C86" s="1"/>
    </row>
    <row r="87" spans="2:3" x14ac:dyDescent="0.25">
      <c r="B87" s="1"/>
      <c r="C87" s="1"/>
    </row>
    <row r="88" spans="2:3" x14ac:dyDescent="0.25">
      <c r="B88" s="1"/>
      <c r="C88" s="1"/>
    </row>
    <row r="89" spans="2:3" x14ac:dyDescent="0.25">
      <c r="B89" s="1"/>
      <c r="C89" s="1"/>
    </row>
    <row r="90" spans="2:3" x14ac:dyDescent="0.25">
      <c r="B90" s="1"/>
      <c r="C90" s="1"/>
    </row>
    <row r="91" spans="2:3" x14ac:dyDescent="0.25">
      <c r="B91" s="1"/>
      <c r="C91" s="1"/>
    </row>
    <row r="92" spans="2:3" x14ac:dyDescent="0.25">
      <c r="B92" s="1"/>
      <c r="C92" s="1"/>
    </row>
    <row r="93" spans="2:3" x14ac:dyDescent="0.25">
      <c r="B93" s="1"/>
      <c r="C93" s="1"/>
    </row>
    <row r="94" spans="2:3" x14ac:dyDescent="0.25">
      <c r="B94" s="1"/>
      <c r="C94" s="1"/>
    </row>
    <row r="95" spans="2:3" x14ac:dyDescent="0.25">
      <c r="B95" s="1"/>
      <c r="C95" s="1"/>
    </row>
    <row r="96" spans="2:3" x14ac:dyDescent="0.25">
      <c r="B96" s="1"/>
      <c r="C96" s="1"/>
    </row>
    <row r="97" spans="2:3" x14ac:dyDescent="0.25">
      <c r="B97" s="1"/>
      <c r="C97" s="1"/>
    </row>
    <row r="98" spans="2:3" x14ac:dyDescent="0.25">
      <c r="B98" s="1"/>
      <c r="C98" s="1"/>
    </row>
    <row r="99" spans="2:3" x14ac:dyDescent="0.25">
      <c r="B99" s="1"/>
      <c r="C99" s="1"/>
    </row>
    <row r="100" spans="2:3" x14ac:dyDescent="0.25">
      <c r="B100" s="1"/>
      <c r="C100" s="1"/>
    </row>
    <row r="101" spans="2:3" x14ac:dyDescent="0.25">
      <c r="B101" s="1"/>
      <c r="C101" s="1"/>
    </row>
    <row r="102" spans="2:3" x14ac:dyDescent="0.25">
      <c r="B102" s="1"/>
      <c r="C102" s="1"/>
    </row>
    <row r="103" spans="2:3" x14ac:dyDescent="0.25">
      <c r="B103" s="1"/>
      <c r="C103" s="1"/>
    </row>
    <row r="104" spans="2:3" x14ac:dyDescent="0.25">
      <c r="B104" s="1"/>
      <c r="C104" s="1"/>
    </row>
    <row r="105" spans="2:3" x14ac:dyDescent="0.25">
      <c r="B105" s="1"/>
      <c r="C105" s="1"/>
    </row>
    <row r="106" spans="2:3" x14ac:dyDescent="0.25">
      <c r="B106" s="1"/>
      <c r="C106" s="1"/>
    </row>
    <row r="107" spans="2:3" x14ac:dyDescent="0.25">
      <c r="B107" s="1"/>
      <c r="C107" s="1"/>
    </row>
    <row r="108" spans="2:3" x14ac:dyDescent="0.25">
      <c r="B108" s="1"/>
      <c r="C108" s="1"/>
    </row>
    <row r="109" spans="2:3" x14ac:dyDescent="0.25">
      <c r="B109" s="1"/>
      <c r="C109" s="1"/>
    </row>
    <row r="110" spans="2:3" x14ac:dyDescent="0.25">
      <c r="B110" s="1"/>
      <c r="C110" s="1"/>
    </row>
    <row r="111" spans="2:3" x14ac:dyDescent="0.25">
      <c r="B111" s="1"/>
      <c r="C111" s="1"/>
    </row>
    <row r="112" spans="2:3" x14ac:dyDescent="0.25">
      <c r="B112" s="1"/>
      <c r="C112" s="1"/>
    </row>
    <row r="113" spans="2:3" x14ac:dyDescent="0.25">
      <c r="B113" s="1"/>
      <c r="C113" s="1"/>
    </row>
  </sheetData>
  <mergeCells count="3">
    <mergeCell ref="A1:C1"/>
    <mergeCell ref="A2:C2"/>
    <mergeCell ref="A3:C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13"/>
  <sheetViews>
    <sheetView workbookViewId="0">
      <selection activeCell="C11" sqref="A11:C11"/>
    </sheetView>
  </sheetViews>
  <sheetFormatPr defaultRowHeight="15" x14ac:dyDescent="0.25"/>
  <cols>
    <col min="1" max="1" width="48.5703125" customWidth="1"/>
    <col min="2" max="2" width="18.5703125" customWidth="1"/>
    <col min="3" max="3" width="35.28515625" customWidth="1"/>
  </cols>
  <sheetData>
    <row r="1" spans="1:3" x14ac:dyDescent="0.25">
      <c r="A1" s="106" t="s">
        <v>24</v>
      </c>
      <c r="B1" s="106"/>
      <c r="C1" s="106"/>
    </row>
    <row r="2" spans="1:3" x14ac:dyDescent="0.25">
      <c r="A2" s="106"/>
      <c r="B2" s="106"/>
      <c r="C2" s="106"/>
    </row>
    <row r="3" spans="1:3" x14ac:dyDescent="0.25">
      <c r="A3" s="106"/>
      <c r="B3" s="106"/>
      <c r="C3" s="106"/>
    </row>
    <row r="4" spans="1:3" x14ac:dyDescent="0.25">
      <c r="A4" s="2"/>
      <c r="B4" s="2"/>
      <c r="C4" s="2"/>
    </row>
    <row r="5" spans="1:3" x14ac:dyDescent="0.25">
      <c r="A5" s="4" t="s">
        <v>2</v>
      </c>
      <c r="B5" s="6" t="s">
        <v>22</v>
      </c>
      <c r="C5" s="6" t="s">
        <v>23</v>
      </c>
    </row>
    <row r="6" spans="1:3" x14ac:dyDescent="0.25">
      <c r="B6" s="5"/>
      <c r="C6" s="1"/>
    </row>
    <row r="7" spans="1:3" x14ac:dyDescent="0.25">
      <c r="B7" s="5"/>
      <c r="C7" s="1"/>
    </row>
    <row r="8" spans="1:3" x14ac:dyDescent="0.25">
      <c r="B8" s="5"/>
      <c r="C8" s="1"/>
    </row>
    <row r="9" spans="1:3" x14ac:dyDescent="0.25">
      <c r="A9" s="2" t="s">
        <v>7</v>
      </c>
      <c r="B9" s="3">
        <f>SUM(B6:B8)</f>
        <v>0</v>
      </c>
      <c r="C9" s="3">
        <f>SUM(C6:C8)</f>
        <v>0</v>
      </c>
    </row>
    <row r="10" spans="1:3" x14ac:dyDescent="0.25">
      <c r="B10" s="1"/>
      <c r="C10" s="1"/>
    </row>
    <row r="11" spans="1:3" x14ac:dyDescent="0.25">
      <c r="A11" s="57" t="s">
        <v>8</v>
      </c>
      <c r="B11" s="99" t="s">
        <v>22</v>
      </c>
      <c r="C11" s="99" t="s">
        <v>23</v>
      </c>
    </row>
    <row r="12" spans="1:3" x14ac:dyDescent="0.25">
      <c r="A12" s="7"/>
      <c r="B12" s="8"/>
      <c r="C12" s="8"/>
    </row>
    <row r="13" spans="1:3" x14ac:dyDescent="0.25">
      <c r="A13" s="7"/>
      <c r="B13" s="8"/>
      <c r="C13" s="8"/>
    </row>
    <row r="14" spans="1:3" x14ac:dyDescent="0.25">
      <c r="A14" s="7"/>
      <c r="B14" s="8"/>
      <c r="C14" s="8"/>
    </row>
    <row r="15" spans="1:3" x14ac:dyDescent="0.25">
      <c r="A15" s="7"/>
      <c r="B15" s="8"/>
      <c r="C15" s="8"/>
    </row>
    <row r="16" spans="1:3" x14ac:dyDescent="0.25">
      <c r="B16" s="1"/>
      <c r="C16" s="1"/>
    </row>
    <row r="17" spans="1:3" x14ac:dyDescent="0.25">
      <c r="A17" s="2" t="s">
        <v>7</v>
      </c>
      <c r="B17" s="3">
        <f>SUM(B16:B16)</f>
        <v>0</v>
      </c>
      <c r="C17" s="3">
        <f>SUM(C12:C16)</f>
        <v>0</v>
      </c>
    </row>
    <row r="18" spans="1:3" x14ac:dyDescent="0.25">
      <c r="A18" s="2" t="s">
        <v>9</v>
      </c>
      <c r="B18" s="1">
        <f>B9-B17</f>
        <v>0</v>
      </c>
      <c r="C18" s="1">
        <f>C9-C17</f>
        <v>0</v>
      </c>
    </row>
    <row r="19" spans="1:3" x14ac:dyDescent="0.25">
      <c r="B19" s="1"/>
      <c r="C19" s="1"/>
    </row>
    <row r="20" spans="1:3" x14ac:dyDescent="0.25">
      <c r="B20" s="1"/>
      <c r="C20" s="1"/>
    </row>
    <row r="21" spans="1:3" x14ac:dyDescent="0.25">
      <c r="B21" s="1"/>
      <c r="C21" s="1"/>
    </row>
    <row r="22" spans="1:3" x14ac:dyDescent="0.25">
      <c r="B22" s="1"/>
      <c r="C22" s="1"/>
    </row>
    <row r="23" spans="1:3" x14ac:dyDescent="0.25">
      <c r="B23" s="1"/>
      <c r="C23" s="1"/>
    </row>
    <row r="24" spans="1:3" x14ac:dyDescent="0.25">
      <c r="B24" s="1"/>
      <c r="C24" s="1"/>
    </row>
    <row r="25" spans="1:3" x14ac:dyDescent="0.25">
      <c r="B25" s="1"/>
      <c r="C25" s="1"/>
    </row>
    <row r="26" spans="1:3" x14ac:dyDescent="0.25">
      <c r="B26" s="1"/>
      <c r="C26" s="1"/>
    </row>
    <row r="27" spans="1:3" x14ac:dyDescent="0.25">
      <c r="B27" s="1"/>
      <c r="C27" s="1"/>
    </row>
    <row r="28" spans="1:3" x14ac:dyDescent="0.25">
      <c r="B28" s="1"/>
      <c r="C28" s="1"/>
    </row>
    <row r="29" spans="1:3" x14ac:dyDescent="0.25">
      <c r="B29" s="1"/>
      <c r="C29" s="1"/>
    </row>
    <row r="30" spans="1:3" x14ac:dyDescent="0.25">
      <c r="B30" s="1"/>
      <c r="C30" s="1"/>
    </row>
    <row r="31" spans="1:3" x14ac:dyDescent="0.25">
      <c r="B31" s="1"/>
      <c r="C31" s="1"/>
    </row>
    <row r="32" spans="1:3" x14ac:dyDescent="0.25">
      <c r="B32" s="1"/>
      <c r="C32" s="1"/>
    </row>
    <row r="33" spans="2:3" x14ac:dyDescent="0.25">
      <c r="B33" s="1"/>
      <c r="C33" s="1"/>
    </row>
    <row r="34" spans="2:3" x14ac:dyDescent="0.25">
      <c r="B34" s="1"/>
      <c r="C34" s="1"/>
    </row>
    <row r="35" spans="2:3" x14ac:dyDescent="0.25">
      <c r="B35" s="1"/>
      <c r="C35" s="1"/>
    </row>
    <row r="36" spans="2:3" x14ac:dyDescent="0.25">
      <c r="B36" s="1"/>
      <c r="C36" s="1"/>
    </row>
    <row r="37" spans="2:3" x14ac:dyDescent="0.25">
      <c r="B37" s="1"/>
      <c r="C37" s="1"/>
    </row>
    <row r="38" spans="2:3" x14ac:dyDescent="0.25">
      <c r="B38" s="1"/>
      <c r="C38" s="1"/>
    </row>
    <row r="39" spans="2:3" x14ac:dyDescent="0.25">
      <c r="B39" s="1"/>
      <c r="C39" s="1"/>
    </row>
    <row r="40" spans="2:3" x14ac:dyDescent="0.25">
      <c r="B40" s="1"/>
      <c r="C40" s="1"/>
    </row>
    <row r="41" spans="2:3" x14ac:dyDescent="0.25">
      <c r="B41" s="1"/>
      <c r="C41" s="1"/>
    </row>
    <row r="42" spans="2:3" x14ac:dyDescent="0.25">
      <c r="B42" s="1"/>
      <c r="C42" s="1"/>
    </row>
    <row r="43" spans="2:3" x14ac:dyDescent="0.25">
      <c r="B43" s="1"/>
      <c r="C43" s="1"/>
    </row>
    <row r="44" spans="2:3" x14ac:dyDescent="0.25">
      <c r="B44" s="1"/>
      <c r="C44" s="1"/>
    </row>
    <row r="45" spans="2:3" x14ac:dyDescent="0.25">
      <c r="B45" s="1"/>
      <c r="C45" s="1"/>
    </row>
    <row r="46" spans="2:3" x14ac:dyDescent="0.25">
      <c r="B46" s="1"/>
      <c r="C46" s="1"/>
    </row>
    <row r="47" spans="2:3" x14ac:dyDescent="0.25">
      <c r="B47" s="1"/>
      <c r="C47" s="1"/>
    </row>
    <row r="48" spans="2:3" x14ac:dyDescent="0.25">
      <c r="B48" s="1"/>
      <c r="C48" s="1"/>
    </row>
    <row r="49" spans="2:3" x14ac:dyDescent="0.25">
      <c r="B49" s="1"/>
      <c r="C49" s="1"/>
    </row>
    <row r="50" spans="2:3" x14ac:dyDescent="0.25">
      <c r="B50" s="1"/>
      <c r="C50" s="1"/>
    </row>
    <row r="51" spans="2:3" x14ac:dyDescent="0.25">
      <c r="B51" s="1"/>
      <c r="C51" s="1"/>
    </row>
    <row r="52" spans="2:3" x14ac:dyDescent="0.25">
      <c r="B52" s="1"/>
      <c r="C52" s="1"/>
    </row>
    <row r="53" spans="2:3" x14ac:dyDescent="0.25">
      <c r="B53" s="1"/>
      <c r="C53" s="1"/>
    </row>
    <row r="54" spans="2:3" x14ac:dyDescent="0.25">
      <c r="B54" s="1"/>
      <c r="C54" s="1"/>
    </row>
    <row r="55" spans="2:3" x14ac:dyDescent="0.25">
      <c r="B55" s="1"/>
      <c r="C55" s="1"/>
    </row>
    <row r="56" spans="2:3" x14ac:dyDescent="0.25">
      <c r="B56" s="1"/>
      <c r="C56" s="1"/>
    </row>
    <row r="57" spans="2:3" x14ac:dyDescent="0.25">
      <c r="B57" s="1"/>
      <c r="C57" s="1"/>
    </row>
    <row r="58" spans="2:3" x14ac:dyDescent="0.25">
      <c r="B58" s="1"/>
      <c r="C58" s="1"/>
    </row>
    <row r="59" spans="2:3" x14ac:dyDescent="0.25">
      <c r="B59" s="1"/>
      <c r="C59" s="1"/>
    </row>
    <row r="60" spans="2:3" x14ac:dyDescent="0.25">
      <c r="B60" s="1"/>
      <c r="C60" s="1"/>
    </row>
    <row r="61" spans="2:3" x14ac:dyDescent="0.25">
      <c r="B61" s="1"/>
      <c r="C61" s="1"/>
    </row>
    <row r="62" spans="2:3" x14ac:dyDescent="0.25">
      <c r="B62" s="1"/>
      <c r="C62" s="1"/>
    </row>
    <row r="63" spans="2:3" x14ac:dyDescent="0.25">
      <c r="B63" s="1"/>
      <c r="C63" s="1"/>
    </row>
    <row r="64" spans="2:3" x14ac:dyDescent="0.25">
      <c r="B64" s="1"/>
      <c r="C64" s="1"/>
    </row>
    <row r="65" spans="2:3" x14ac:dyDescent="0.25">
      <c r="B65" s="1"/>
      <c r="C65" s="1"/>
    </row>
    <row r="66" spans="2:3" x14ac:dyDescent="0.25">
      <c r="B66" s="1"/>
      <c r="C66" s="1"/>
    </row>
    <row r="67" spans="2:3" x14ac:dyDescent="0.25">
      <c r="B67" s="1"/>
      <c r="C67" s="1"/>
    </row>
    <row r="68" spans="2:3" x14ac:dyDescent="0.25">
      <c r="B68" s="1"/>
      <c r="C68" s="1"/>
    </row>
    <row r="69" spans="2:3" x14ac:dyDescent="0.25">
      <c r="B69" s="1"/>
      <c r="C69" s="1"/>
    </row>
    <row r="70" spans="2:3" x14ac:dyDescent="0.25">
      <c r="B70" s="1"/>
      <c r="C70" s="1"/>
    </row>
    <row r="71" spans="2:3" x14ac:dyDescent="0.25">
      <c r="B71" s="1"/>
      <c r="C71" s="1"/>
    </row>
    <row r="72" spans="2:3" x14ac:dyDescent="0.25">
      <c r="B72" s="1"/>
      <c r="C72" s="1"/>
    </row>
    <row r="73" spans="2:3" x14ac:dyDescent="0.25">
      <c r="B73" s="1"/>
      <c r="C73" s="1"/>
    </row>
    <row r="74" spans="2:3" x14ac:dyDescent="0.25">
      <c r="B74" s="1"/>
      <c r="C74" s="1"/>
    </row>
    <row r="75" spans="2:3" x14ac:dyDescent="0.25">
      <c r="B75" s="1"/>
      <c r="C75" s="1"/>
    </row>
    <row r="76" spans="2:3" x14ac:dyDescent="0.25">
      <c r="B76" s="1"/>
      <c r="C76" s="1"/>
    </row>
    <row r="77" spans="2:3" x14ac:dyDescent="0.25">
      <c r="B77" s="1"/>
      <c r="C77" s="1"/>
    </row>
    <row r="78" spans="2:3" x14ac:dyDescent="0.25">
      <c r="B78" s="1"/>
      <c r="C78" s="1"/>
    </row>
    <row r="79" spans="2:3" x14ac:dyDescent="0.25">
      <c r="B79" s="1"/>
      <c r="C79" s="1"/>
    </row>
    <row r="80" spans="2:3" x14ac:dyDescent="0.25">
      <c r="B80" s="1"/>
      <c r="C80" s="1"/>
    </row>
    <row r="81" spans="2:3" x14ac:dyDescent="0.25">
      <c r="B81" s="1"/>
      <c r="C81" s="1"/>
    </row>
    <row r="82" spans="2:3" x14ac:dyDescent="0.25">
      <c r="B82" s="1"/>
      <c r="C82" s="1"/>
    </row>
    <row r="83" spans="2:3" x14ac:dyDescent="0.25">
      <c r="B83" s="1"/>
      <c r="C83" s="1"/>
    </row>
    <row r="84" spans="2:3" x14ac:dyDescent="0.25">
      <c r="B84" s="1"/>
      <c r="C84" s="1"/>
    </row>
    <row r="85" spans="2:3" x14ac:dyDescent="0.25">
      <c r="B85" s="1"/>
      <c r="C85" s="1"/>
    </row>
    <row r="86" spans="2:3" x14ac:dyDescent="0.25">
      <c r="B86" s="1"/>
      <c r="C86" s="1"/>
    </row>
    <row r="87" spans="2:3" x14ac:dyDescent="0.25">
      <c r="B87" s="1"/>
      <c r="C87" s="1"/>
    </row>
    <row r="88" spans="2:3" x14ac:dyDescent="0.25">
      <c r="B88" s="1"/>
      <c r="C88" s="1"/>
    </row>
    <row r="89" spans="2:3" x14ac:dyDescent="0.25">
      <c r="B89" s="1"/>
      <c r="C89" s="1"/>
    </row>
    <row r="90" spans="2:3" x14ac:dyDescent="0.25">
      <c r="B90" s="1"/>
      <c r="C90" s="1"/>
    </row>
    <row r="91" spans="2:3" x14ac:dyDescent="0.25">
      <c r="B91" s="1"/>
      <c r="C91" s="1"/>
    </row>
    <row r="92" spans="2:3" x14ac:dyDescent="0.25">
      <c r="B92" s="1"/>
      <c r="C92" s="1"/>
    </row>
    <row r="93" spans="2:3" x14ac:dyDescent="0.25">
      <c r="B93" s="1"/>
      <c r="C93" s="1"/>
    </row>
    <row r="94" spans="2:3" x14ac:dyDescent="0.25">
      <c r="B94" s="1"/>
      <c r="C94" s="1"/>
    </row>
    <row r="95" spans="2:3" x14ac:dyDescent="0.25">
      <c r="B95" s="1"/>
      <c r="C95" s="1"/>
    </row>
    <row r="96" spans="2:3" x14ac:dyDescent="0.25">
      <c r="B96" s="1"/>
      <c r="C96" s="1"/>
    </row>
    <row r="97" spans="2:3" x14ac:dyDescent="0.25">
      <c r="B97" s="1"/>
      <c r="C97" s="1"/>
    </row>
    <row r="98" spans="2:3" x14ac:dyDescent="0.25">
      <c r="B98" s="1"/>
      <c r="C98" s="1"/>
    </row>
    <row r="99" spans="2:3" x14ac:dyDescent="0.25">
      <c r="B99" s="1"/>
      <c r="C99" s="1"/>
    </row>
    <row r="100" spans="2:3" x14ac:dyDescent="0.25">
      <c r="B100" s="1"/>
      <c r="C100" s="1"/>
    </row>
    <row r="101" spans="2:3" x14ac:dyDescent="0.25">
      <c r="B101" s="1"/>
      <c r="C101" s="1"/>
    </row>
    <row r="102" spans="2:3" x14ac:dyDescent="0.25">
      <c r="B102" s="1"/>
      <c r="C102" s="1"/>
    </row>
    <row r="103" spans="2:3" x14ac:dyDescent="0.25">
      <c r="B103" s="1"/>
      <c r="C103" s="1"/>
    </row>
    <row r="104" spans="2:3" x14ac:dyDescent="0.25">
      <c r="B104" s="1"/>
      <c r="C104" s="1"/>
    </row>
    <row r="105" spans="2:3" x14ac:dyDescent="0.25">
      <c r="B105" s="1"/>
      <c r="C105" s="1"/>
    </row>
    <row r="106" spans="2:3" x14ac:dyDescent="0.25">
      <c r="B106" s="1"/>
      <c r="C106" s="1"/>
    </row>
    <row r="107" spans="2:3" x14ac:dyDescent="0.25">
      <c r="B107" s="1"/>
      <c r="C107" s="1"/>
    </row>
    <row r="108" spans="2:3" x14ac:dyDescent="0.25">
      <c r="B108" s="1"/>
      <c r="C108" s="1"/>
    </row>
    <row r="109" spans="2:3" x14ac:dyDescent="0.25">
      <c r="B109" s="1"/>
      <c r="C109" s="1"/>
    </row>
    <row r="110" spans="2:3" x14ac:dyDescent="0.25">
      <c r="B110" s="1"/>
      <c r="C110" s="1"/>
    </row>
    <row r="111" spans="2:3" x14ac:dyDescent="0.25">
      <c r="B111" s="1"/>
      <c r="C111" s="1"/>
    </row>
    <row r="112" spans="2:3" x14ac:dyDescent="0.25">
      <c r="B112" s="1"/>
      <c r="C112" s="1"/>
    </row>
    <row r="113" spans="2:3" x14ac:dyDescent="0.25">
      <c r="B113" s="1"/>
      <c r="C113" s="1"/>
    </row>
  </sheetData>
  <mergeCells count="3">
    <mergeCell ref="A1:C1"/>
    <mergeCell ref="A2:C2"/>
    <mergeCell ref="A3:C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Financial Statement</vt:lpstr>
      <vt:lpstr>Assets &amp; Liabilities</vt:lpstr>
      <vt:lpstr>Petty Cash</vt:lpstr>
      <vt:lpstr>Yearly Budget-Planned Expenses</vt:lpstr>
      <vt:lpstr>O Day Budget</vt:lpstr>
      <vt:lpstr>Ball Budget</vt:lpstr>
      <vt:lpstr>Freshers Welcome Budget</vt:lpstr>
      <vt:lpstr>BBQ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 Stoddart</dc:creator>
  <cp:lastModifiedBy>Bec Barendrecht</cp:lastModifiedBy>
  <dcterms:created xsi:type="dcterms:W3CDTF">2017-08-16T02:03:02Z</dcterms:created>
  <dcterms:modified xsi:type="dcterms:W3CDTF">2021-11-10T06:47:25Z</dcterms:modified>
</cp:coreProperties>
</file>